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75" windowHeight="4200" tabRatio="599" activeTab="4"/>
  </bookViews>
  <sheets>
    <sheet name="BS" sheetId="1" r:id="rId1"/>
    <sheet name="P&amp;L" sheetId="2" r:id="rId2"/>
    <sheet name="Equity" sheetId="3" r:id="rId3"/>
    <sheet name="cashflow" sheetId="4" r:id="rId4"/>
    <sheet name="notes" sheetId="5" r:id="rId5"/>
  </sheets>
  <definedNames/>
  <calcPr fullCalcOnLoad="1"/>
</workbook>
</file>

<file path=xl/sharedStrings.xml><?xml version="1.0" encoding="utf-8"?>
<sst xmlns="http://schemas.openxmlformats.org/spreadsheetml/2006/main" count="352" uniqueCount="286">
  <si>
    <t>BTM RESOURCES BERHAD (303962-T)</t>
  </si>
  <si>
    <t>(Incorporated In Malaysia)</t>
  </si>
  <si>
    <t>Condensed Consolidated Balance Sheet</t>
  </si>
  <si>
    <t>Unaudited</t>
  </si>
  <si>
    <t>as at</t>
  </si>
  <si>
    <t>Audited</t>
  </si>
  <si>
    <t>RM'000</t>
  </si>
  <si>
    <t xml:space="preserve">CURRENT LIABILITIES </t>
  </si>
  <si>
    <t>CURRENT ASSETS</t>
  </si>
  <si>
    <t>Inventories</t>
  </si>
  <si>
    <t>Trade receivables</t>
  </si>
  <si>
    <t>Cash and bank balances</t>
  </si>
  <si>
    <t>Trade payables</t>
  </si>
  <si>
    <t>Amount due to directors</t>
  </si>
  <si>
    <t>Other payables and accruals</t>
  </si>
  <si>
    <t xml:space="preserve"> </t>
  </si>
  <si>
    <t xml:space="preserve">Current </t>
  </si>
  <si>
    <t>Quarter</t>
  </si>
  <si>
    <t>Comparative</t>
  </si>
  <si>
    <t>Current</t>
  </si>
  <si>
    <t>Year To Date</t>
  </si>
  <si>
    <t>Revenue</t>
  </si>
  <si>
    <t>Operating Expenses</t>
  </si>
  <si>
    <t>Other Operating Income</t>
  </si>
  <si>
    <t>Loss from Operations</t>
  </si>
  <si>
    <t>Finance Costs</t>
  </si>
  <si>
    <t>Investing Results</t>
  </si>
  <si>
    <t>Loss from Ordinary activities</t>
  </si>
  <si>
    <t>before tax</t>
  </si>
  <si>
    <t>Taxation</t>
  </si>
  <si>
    <t>after tax</t>
  </si>
  <si>
    <t>Minority Interest</t>
  </si>
  <si>
    <t>Earnings per share (sen)</t>
  </si>
  <si>
    <t xml:space="preserve">  - Basic</t>
  </si>
  <si>
    <t xml:space="preserve">  - Diluted </t>
  </si>
  <si>
    <t>Share</t>
  </si>
  <si>
    <t>Capital</t>
  </si>
  <si>
    <t>Premium</t>
  </si>
  <si>
    <t>Non-distributable</t>
  </si>
  <si>
    <t>Distributable</t>
  </si>
  <si>
    <t>Revaluation</t>
  </si>
  <si>
    <t>and other</t>
  </si>
  <si>
    <t>Retained</t>
  </si>
  <si>
    <t>earnings</t>
  </si>
  <si>
    <t>Total</t>
  </si>
  <si>
    <t>Net Loss for the period</t>
  </si>
  <si>
    <t xml:space="preserve">The Condensed Consolidated Statement of Changes in Equity should be read in </t>
  </si>
  <si>
    <t>Loss before taxation</t>
  </si>
  <si>
    <t>Operating loss before working capital changes</t>
  </si>
  <si>
    <t>Interest received</t>
  </si>
  <si>
    <t>Interest paid</t>
  </si>
  <si>
    <t>Bank overdrafts</t>
  </si>
  <si>
    <t>Net cash used in investing activities</t>
  </si>
  <si>
    <t xml:space="preserve">NOTES </t>
  </si>
  <si>
    <t>1.</t>
  </si>
  <si>
    <t>Basis of Preparation and Accounting Policies</t>
  </si>
  <si>
    <t>2.</t>
  </si>
  <si>
    <t xml:space="preserve">Audit Qualification of Preceding Annual Financial Statements </t>
  </si>
  <si>
    <t>qualification.</t>
  </si>
  <si>
    <t>3.</t>
  </si>
  <si>
    <t xml:space="preserve">Seasonal or Cyclical Factors </t>
  </si>
  <si>
    <t>The business operations of the Group were not materially affected by any seasonal or</t>
  </si>
  <si>
    <t>4.</t>
  </si>
  <si>
    <t xml:space="preserve">There were no items affecting assets, liabilities, equity, net income, or cash flows that </t>
  </si>
  <si>
    <t>5.</t>
  </si>
  <si>
    <t xml:space="preserve">Changes in Estimates </t>
  </si>
  <si>
    <t>6.</t>
  </si>
  <si>
    <t>Debt and Equity Securities</t>
  </si>
  <si>
    <t>There were no issuances, cancellations, repurchases, resale and repayments of debt</t>
  </si>
  <si>
    <t>7.</t>
  </si>
  <si>
    <t>Dividend Paid</t>
  </si>
  <si>
    <t>8.</t>
  </si>
  <si>
    <t>Segmental Information</t>
  </si>
  <si>
    <t>9.</t>
  </si>
  <si>
    <t>Revaluation of Property, Plant and Equipment</t>
  </si>
  <si>
    <t>10.</t>
  </si>
  <si>
    <t>Material Events Subsequent to the end of the Reporting Period</t>
  </si>
  <si>
    <t>11.</t>
  </si>
  <si>
    <t>Changes in the Composition of the Group</t>
  </si>
  <si>
    <t>12.</t>
  </si>
  <si>
    <t>Contingent Liabilities</t>
  </si>
  <si>
    <t>13.</t>
  </si>
  <si>
    <t>Performance Review on the Results of the Group</t>
  </si>
  <si>
    <t>14.</t>
  </si>
  <si>
    <t>15.</t>
  </si>
  <si>
    <t>Current Year Prospect</t>
  </si>
  <si>
    <t>16.</t>
  </si>
  <si>
    <t>Variance of Actual Profit From Forecast Profit</t>
  </si>
  <si>
    <t>This is not applicable.</t>
  </si>
  <si>
    <t>17.</t>
  </si>
  <si>
    <t>Details of taxation are as follows :</t>
  </si>
  <si>
    <t>Current Year</t>
  </si>
  <si>
    <t xml:space="preserve">Current Year </t>
  </si>
  <si>
    <t>To date</t>
  </si>
  <si>
    <t>Current taxation</t>
  </si>
  <si>
    <t>Deferred taxation</t>
  </si>
  <si>
    <t>(Over)/under provision in prior year</t>
  </si>
  <si>
    <t>18.</t>
  </si>
  <si>
    <t xml:space="preserve">Sale of Unquoted Investment and Properties </t>
  </si>
  <si>
    <t xml:space="preserve">There were no sale of unquoted investment and properties, respectively for the current </t>
  </si>
  <si>
    <t>19.</t>
  </si>
  <si>
    <t>Quoted Securities</t>
  </si>
  <si>
    <t>financial year to-date.</t>
  </si>
  <si>
    <t>20.</t>
  </si>
  <si>
    <t>Status of Corporate Proposals</t>
  </si>
  <si>
    <t>a)</t>
  </si>
  <si>
    <t>21.</t>
  </si>
  <si>
    <t xml:space="preserve">Group Borrowings </t>
  </si>
  <si>
    <t>Long Term Borrowings</t>
  </si>
  <si>
    <t xml:space="preserve">    Secured - Hire Purchase</t>
  </si>
  <si>
    <t xml:space="preserve">Short Term Borrowings </t>
  </si>
  <si>
    <t xml:space="preserve">     Secured - Hire Purchase </t>
  </si>
  <si>
    <t>22.</t>
  </si>
  <si>
    <t xml:space="preserve">Off Balance Sheet Financial Instruments </t>
  </si>
  <si>
    <t>23.</t>
  </si>
  <si>
    <t>Material Litigation</t>
  </si>
  <si>
    <t>24.</t>
  </si>
  <si>
    <t>Dividends</t>
  </si>
  <si>
    <t>25.</t>
  </si>
  <si>
    <t>Earnings /(Loss) per Ordinary Share</t>
  </si>
  <si>
    <t>BY ORDER OF THE BOARD</t>
  </si>
  <si>
    <t>Unaudited Condensed Consolidated Income Statements</t>
  </si>
  <si>
    <t>Unaudited Condensed Consolidated Statement of Changes in Equity</t>
  </si>
  <si>
    <t>Unaudited Condensed Consolidated Cash Flow Statements</t>
  </si>
  <si>
    <t>Cumulative</t>
  </si>
  <si>
    <t>There were no dividends paid during the current financial quarter.</t>
  </si>
  <si>
    <t>cyclical factors during the current financial quarter.</t>
  </si>
  <si>
    <t>PROPERTY, PLANT AND EQUIPMENT</t>
  </si>
  <si>
    <t>INVESTMENTS</t>
  </si>
  <si>
    <t>Other receivables and deposits</t>
  </si>
  <si>
    <t>Hire purchase payables</t>
  </si>
  <si>
    <t>FINANCED BY:</t>
  </si>
  <si>
    <t>SHARE CAPITAL</t>
  </si>
  <si>
    <t>SHARE PREMIUM</t>
  </si>
  <si>
    <t>ACCUMULATED LOSSES</t>
  </si>
  <si>
    <t>SHAREHOLDERS' EQUITY</t>
  </si>
  <si>
    <t>NON-CURRENT LIABILITIES</t>
  </si>
  <si>
    <t>Provision for retirement benefits</t>
  </si>
  <si>
    <t>Bank borrowings</t>
  </si>
  <si>
    <t>(The Condensed Consolidated Income Statements should be read in conjunction with the Annual Financial Report for</t>
  </si>
  <si>
    <t>(The condensed consolidated Balance Sheet should be read in conjunction with the Annual</t>
  </si>
  <si>
    <t>are unusual because of their nature, size, or incidence during the current financial</t>
  </si>
  <si>
    <t>quarter.</t>
  </si>
  <si>
    <t xml:space="preserve">         - Overdrafts</t>
  </si>
  <si>
    <t>The accounting policies and methods of computation adopted in this interim financial</t>
  </si>
  <si>
    <t>report are consistent with those adopted for the annual financial statements for the year</t>
  </si>
  <si>
    <t>The audit report for the preceding annual financial statements was not subject to any</t>
  </si>
  <si>
    <t>The valuations of property, plant and equipment have been brought forward, without</t>
  </si>
  <si>
    <t>amendment from the previous annual financial statements.</t>
  </si>
  <si>
    <t>There were no material events subsequent to the end of the current financial quarter that</t>
  </si>
  <si>
    <t xml:space="preserve">There were no purchase or disposal of quoted securities during the current quarter and </t>
  </si>
  <si>
    <t>There is no pending material litigation for the Group at the date of this report.</t>
  </si>
  <si>
    <t>No dividend has been recommended or declared for the current financial quarter.</t>
  </si>
  <si>
    <t>CASH FLOWS FROM OPERATING ACTIVITIES</t>
  </si>
  <si>
    <t>Adjustments for:-</t>
  </si>
  <si>
    <t>Amortisation of leasehold land</t>
  </si>
  <si>
    <t>Depreciation on property, plant and equipment</t>
  </si>
  <si>
    <t>Interest expense</t>
  </si>
  <si>
    <t>CASH FLOWS FROM INVESTING ACTIVITIES</t>
  </si>
  <si>
    <t>Purchase of property, plant and equipment</t>
  </si>
  <si>
    <t>CASH FLOWS FROM FINANCING ACTIVITIES</t>
  </si>
  <si>
    <t>Bankers' acceptances discounted</t>
  </si>
  <si>
    <t>Repayment of bankers' acceptance</t>
  </si>
  <si>
    <t>Repayment of term loan</t>
  </si>
  <si>
    <t>Repayment of hire purchase</t>
  </si>
  <si>
    <t>CASH AND CASH EQUIVALENTS COMPRISE:-</t>
  </si>
  <si>
    <t>There were no changes in estimates of amounts reported in prior financial years, that</t>
  </si>
  <si>
    <t>have a material effect in the current financial quarter.</t>
  </si>
  <si>
    <t>NET TANGIBLE ASSETS PER SHARE (RM)</t>
  </si>
  <si>
    <t>Decrease in trade receivables</t>
  </si>
  <si>
    <t>Decrease in other receivables and deposits</t>
  </si>
  <si>
    <t>Decrease in trade payables</t>
  </si>
  <si>
    <t>Net cash generated from operations</t>
  </si>
  <si>
    <t xml:space="preserve">                    - Bankers' Acceptances</t>
  </si>
  <si>
    <t>31/12/2003</t>
  </si>
  <si>
    <t>The Group primarily depends on the income contribution from the wood-based industries</t>
  </si>
  <si>
    <t>Unusual Items</t>
  </si>
  <si>
    <t>have not been reflected in the financial statements for the said period as at the date of</t>
  </si>
  <si>
    <t>issue of this quarterly report.</t>
  </si>
  <si>
    <t>There is no financial instrument with material off balance sheet risk at the date of this</t>
  </si>
  <si>
    <t>report.</t>
  </si>
  <si>
    <t>quarter and financial year to-date.</t>
  </si>
  <si>
    <t>N/A - Not Applicable</t>
  </si>
  <si>
    <t>reserves</t>
  </si>
  <si>
    <t>Interest income</t>
  </si>
  <si>
    <t>Cash generated from operations</t>
  </si>
  <si>
    <t>Net Loss for the year</t>
  </si>
  <si>
    <t>NET CURRENT LIABILITIES</t>
  </si>
  <si>
    <t>Financial Report for the year ended 31 December 2003)</t>
  </si>
  <si>
    <t>the year ended 31 December 2003)</t>
  </si>
  <si>
    <t>Balance at 01-01-2004</t>
  </si>
  <si>
    <t>Dividends for the period</t>
  </si>
  <si>
    <t>conjunction with the Annual Financial Report for the year ended 31 December 2003</t>
  </si>
  <si>
    <t xml:space="preserve">ended 31 December 2003. </t>
  </si>
  <si>
    <t>There was no change in the composition of the Group during the current financial year</t>
  </si>
  <si>
    <t>to-date.</t>
  </si>
  <si>
    <t>This consolidated interim financial statements are prepared in accordance with MASB</t>
  </si>
  <si>
    <t>The Group is principally engaged in the wood-based activity of logging, sawmilling, timber</t>
  </si>
  <si>
    <t>trading and manufacturing of moulding, finger-jointed and laminated timber i.e within a</t>
  </si>
  <si>
    <t>single industry segment and its operations are located wholly in Malaysia. As such, no</t>
  </si>
  <si>
    <t>segment information reporting is prepared in the context of the Group.</t>
  </si>
  <si>
    <t>CASH AND CASH EQUIVALENTS AT 1ST JANUARY 2004</t>
  </si>
  <si>
    <t>26: "Interim Financial Reporting" and paragraph 9.22 of the Bursa Malaysia Securities</t>
  </si>
  <si>
    <t>Berhad Listing Requirements, and should be read in conjunction with the Group's annual</t>
  </si>
  <si>
    <t>audited financial statements for the year ended 31 December 2003.</t>
  </si>
  <si>
    <t xml:space="preserve">                    - Term Loan</t>
  </si>
  <si>
    <t>Changes in the Quarterly Results Compared to Preceeding Quarter</t>
  </si>
  <si>
    <t>Decrease in other payables and accruals</t>
  </si>
  <si>
    <t>Increase in amount due to directors</t>
  </si>
  <si>
    <t>NET INCREASE IN CASH AND CASH EQUIVALENTS</t>
  </si>
  <si>
    <t>Net cash generated from financing activities</t>
  </si>
  <si>
    <t>As At 30 June  2004</t>
  </si>
  <si>
    <t>30/06/2004</t>
  </si>
  <si>
    <t>Deposits with a licensed bank</t>
  </si>
  <si>
    <t>Interim Report for the Quarter ended 30 June  2004</t>
  </si>
  <si>
    <t>30/06/2003</t>
  </si>
  <si>
    <t>For the 6 Months Ended 30 June 2004</t>
  </si>
  <si>
    <t xml:space="preserve">6 months </t>
  </si>
  <si>
    <t>ended 30-06-2004</t>
  </si>
  <si>
    <t xml:space="preserve">  ended 30-06-2004</t>
  </si>
  <si>
    <t>Balance at 30-06-2004</t>
  </si>
  <si>
    <t>6 months</t>
  </si>
  <si>
    <t>CASH AND CASH EQUIVALENTS AT 30TH JUNE 2004</t>
  </si>
  <si>
    <t>Interim Report for the Second Quarter Ended 30 June 2004</t>
  </si>
  <si>
    <t>For the quarter ended 30 June 2004, the Group recorded a higher pre-tax loss of RM1.67</t>
  </si>
  <si>
    <t>million as compared to RM1.25 million in the previous quarter ended 31 March 2004,</t>
  </si>
  <si>
    <t>financial quarter.</t>
  </si>
  <si>
    <t>Total Group borrowings as at 30 June 2004 are as follows :-</t>
  </si>
  <si>
    <t xml:space="preserve">                   - Term Loan</t>
  </si>
  <si>
    <t>Utilisation of Private Placement Proceeds</t>
  </si>
  <si>
    <t>and equity securities during the current financial year other than the issuance of the</t>
  </si>
  <si>
    <t>following shares:-</t>
  </si>
  <si>
    <t>(i)</t>
  </si>
  <si>
    <t>(ii)</t>
  </si>
  <si>
    <t>4,687,500 new ordinary shares of RM1.00 each at an issue price of RM1.60 per share</t>
  </si>
  <si>
    <t>Issue of shares</t>
  </si>
  <si>
    <t>Basic earnings/(loss) per share</t>
  </si>
  <si>
    <t>Basic loss per share of the Group is calculated by dividing the net loss attributable for the</t>
  </si>
  <si>
    <t>financial period by the weighted average number of ordinary shares in issue during the</t>
  </si>
  <si>
    <t>financial period.</t>
  </si>
  <si>
    <t>Net loss for the period (RM'000)</t>
  </si>
  <si>
    <t>Basic loss per share (sen)</t>
  </si>
  <si>
    <t>Weighted average number of</t>
  </si>
  <si>
    <t xml:space="preserve">   ordinary shares in issue ('000)</t>
  </si>
  <si>
    <t>Diluted earnings/(loss) per share</t>
  </si>
  <si>
    <t>The Company has announced on 17 June 2004, that the Company proposes to undertake</t>
  </si>
  <si>
    <t xml:space="preserve"> Utilisation </t>
  </si>
  <si>
    <t>Working capital</t>
  </si>
  <si>
    <t>up to the end of the current quarter are as follows:-</t>
  </si>
  <si>
    <t>No approvals have been obtained from relevant authorities on the above proposals.</t>
  </si>
  <si>
    <t>2,468,650 new ordinary shares of RM1.00 each at an issue price of RM1.00 per share</t>
  </si>
  <si>
    <t>The utilisation of proceeds from the Private Placement exercise as noted in para 6 above,</t>
  </si>
  <si>
    <t>Gain on disposal of property, plant and equipment</t>
  </si>
  <si>
    <t>Increase in inventories</t>
  </si>
  <si>
    <t>Proceeds from disposal of property, plant and equipment</t>
  </si>
  <si>
    <t>Issuance of shares net of expenses</t>
  </si>
  <si>
    <t>Drawdown of revolving loan</t>
  </si>
  <si>
    <t>Drawdown of term loan</t>
  </si>
  <si>
    <t xml:space="preserve">         - Revolving Loan</t>
  </si>
  <si>
    <t>pursuant to the private placement exercise on 19 April 2004.</t>
  </si>
  <si>
    <t>The Company has contingent liabilities of RM11.8 million is respect of guarantees to</t>
  </si>
  <si>
    <t>financial institutions for credit facilities granted to subsidiary companies.</t>
  </si>
  <si>
    <t>For the second financial quarter under review, the Group recorded turnover of RM7.12</t>
  </si>
  <si>
    <t>As Approved</t>
  </si>
  <si>
    <t>Corporate exercise expenses</t>
  </si>
  <si>
    <t>mainly due to lower sales margin coupled with higher operating cost incurred for the current</t>
  </si>
  <si>
    <t>N/A</t>
  </si>
  <si>
    <t>The effect on the loss per share of the assumed exercise of the Employees' Share Option</t>
  </si>
  <si>
    <t>Scheme granted on 1 June 2004  is anti-dilutive and hence, the diluted loss per share for the</t>
  </si>
  <si>
    <t>current quarter and year-to-date has not been presented.</t>
  </si>
  <si>
    <t>the proposed rights issue of up to 27,155,150 Rights Shares in BTM Resources Berhad</t>
  </si>
  <si>
    <t>("BTM") at an issue price of RM1.00 each payable in two-call upon application, on the</t>
  </si>
  <si>
    <t>renounceable basis of one (1) Rights Share for every one (1) existing BTM Share held on a</t>
  </si>
  <si>
    <t>on the basis of one (1) Warrant for every one (1) Rights Share subscribed.</t>
  </si>
  <si>
    <t>Subsequently, on 10 August 2004, the Company announced a revision to the number of</t>
  </si>
  <si>
    <t>Rights Shares of the original proposal pursuant to the implementation of the Company's</t>
  </si>
  <si>
    <t>date to be determined later together with up to 27,155,150 new free detachable Warrants</t>
  </si>
  <si>
    <t>proposed rights issue to up to 29,485,650 Rights Shares and up to 29,485,650 new free</t>
  </si>
  <si>
    <t>detachable Warrants.</t>
  </si>
  <si>
    <t>pursuant to the assets acquisitions exercise on 12 April 2004; and</t>
  </si>
  <si>
    <t>million and a pre-tax loss of RM1.67 million, a decrease of 11% and increase of 32%</t>
  </si>
  <si>
    <t>respectively over the corresponding period last year.</t>
  </si>
  <si>
    <t>ESOS which was offered to the eligible directors and employees of BTM, increasing the</t>
  </si>
  <si>
    <t xml:space="preserve">sector.The group has and will continue to experience difficulties in view of shortage of raw </t>
  </si>
  <si>
    <t>materials especially rubber wood,this will affect the performance of the Group.</t>
  </si>
  <si>
    <t>DATED : 30th August 2004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</si>
</sst>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R&quot;\ #,##0;&quot;R&quot;\ \-#,##0"/>
    <numFmt numFmtId="171" formatCode="&quot;R&quot;\ #,##0;[Red]&quot;R&quot;\ \-#,##0"/>
    <numFmt numFmtId="172" formatCode="&quot;R&quot;\ #,##0.00;&quot;R&quot;\ \-#,##0.00"/>
    <numFmt numFmtId="173" formatCode="&quot;R&quot;\ #,##0.00;[Red]&quot;R&quot;\ \-#,##0.00"/>
    <numFmt numFmtId="174" formatCode="_ &quot;R&quot;\ * #,##0_ ;_ &quot;R&quot;\ * \-#,##0_ ;_ &quot;R&quot;\ * &quot;-&quot;_ ;_ @_ "/>
    <numFmt numFmtId="175" formatCode="_ * #,##0_ ;_ * \-#,##0_ ;_ * &quot;-&quot;_ ;_ @_ "/>
    <numFmt numFmtId="176" formatCode="_ &quot;R&quot;\ * #,##0.00_ ;_ &quot;R&quot;\ * \-#,##0.00_ ;_ &quot;R&quot;\ * &quot;-&quot;??_ ;_ @_ "/>
    <numFmt numFmtId="177" formatCode="_ * #,##0.00_ ;_ * \-#,##0.00_ ;_ * &quot;-&quot;??_ ;_ @_ "/>
    <numFmt numFmtId="178" formatCode="_ * #,##0.0_ ;_ * \-#,##0.0_ ;_ * &quot;-&quot;??_ ;_ @_ "/>
    <numFmt numFmtId="179" formatCode="_ * #,##0_ ;_ * \-#,##0_ ;_ * &quot;-&quot;??_ ;_ @_ "/>
    <numFmt numFmtId="180" formatCode="#,##0.0_);\(#,##0.0\)"/>
  </numFmts>
  <fonts count="1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4"/>
      <name val="Arial"/>
      <family val="2"/>
    </font>
    <font>
      <b/>
      <i/>
      <sz val="11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9" fontId="0" fillId="0" borderId="0" xfId="15" applyNumberFormat="1" applyAlignment="1">
      <alignment/>
    </xf>
    <xf numFmtId="0" fontId="5" fillId="0" borderId="0" xfId="0" applyFont="1" applyAlignment="1">
      <alignment horizontal="center"/>
    </xf>
    <xf numFmtId="179" fontId="4" fillId="0" borderId="0" xfId="15" applyNumberFormat="1" applyFont="1" applyAlignment="1">
      <alignment/>
    </xf>
    <xf numFmtId="179" fontId="4" fillId="0" borderId="0" xfId="15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79" fontId="4" fillId="0" borderId="1" xfId="15" applyNumberFormat="1" applyFont="1" applyBorder="1" applyAlignment="1">
      <alignment/>
    </xf>
    <xf numFmtId="14" fontId="8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 quotePrefix="1">
      <alignment/>
    </xf>
    <xf numFmtId="0" fontId="4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177" fontId="4" fillId="0" borderId="0" xfId="15" applyFont="1" applyAlignment="1">
      <alignment horizontal="center"/>
    </xf>
    <xf numFmtId="177" fontId="4" fillId="0" borderId="2" xfId="15" applyFont="1" applyBorder="1" applyAlignment="1">
      <alignment horizontal="center"/>
    </xf>
    <xf numFmtId="14" fontId="8" fillId="0" borderId="0" xfId="0" applyNumberFormat="1" applyFont="1" applyAlignment="1" quotePrefix="1">
      <alignment horizontal="center"/>
    </xf>
    <xf numFmtId="0" fontId="8" fillId="0" borderId="0" xfId="0" applyFont="1" applyAlignment="1" quotePrefix="1">
      <alignment horizontal="center"/>
    </xf>
    <xf numFmtId="14" fontId="4" fillId="0" borderId="0" xfId="0" applyNumberFormat="1" applyFont="1" applyAlignment="1" quotePrefix="1">
      <alignment horizontal="center"/>
    </xf>
    <xf numFmtId="37" fontId="0" fillId="0" borderId="0" xfId="0" applyNumberFormat="1" applyAlignment="1">
      <alignment/>
    </xf>
    <xf numFmtId="37" fontId="4" fillId="0" borderId="0" xfId="0" applyNumberFormat="1" applyFont="1" applyAlignment="1">
      <alignment/>
    </xf>
    <xf numFmtId="37" fontId="4" fillId="0" borderId="3" xfId="0" applyNumberFormat="1" applyFont="1" applyBorder="1" applyAlignment="1">
      <alignment/>
    </xf>
    <xf numFmtId="37" fontId="4" fillId="0" borderId="4" xfId="0" applyNumberFormat="1" applyFont="1" applyBorder="1" applyAlignment="1">
      <alignment/>
    </xf>
    <xf numFmtId="37" fontId="4" fillId="0" borderId="5" xfId="0" applyNumberFormat="1" applyFont="1" applyBorder="1" applyAlignment="1">
      <alignment/>
    </xf>
    <xf numFmtId="37" fontId="4" fillId="0" borderId="1" xfId="0" applyNumberFormat="1" applyFont="1" applyBorder="1" applyAlignment="1">
      <alignment/>
    </xf>
    <xf numFmtId="37" fontId="4" fillId="0" borderId="6" xfId="0" applyNumberFormat="1" applyFont="1" applyBorder="1" applyAlignment="1">
      <alignment/>
    </xf>
    <xf numFmtId="37" fontId="4" fillId="0" borderId="7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177" fontId="4" fillId="0" borderId="0" xfId="15" applyFont="1" applyAlignment="1">
      <alignment/>
    </xf>
    <xf numFmtId="37" fontId="8" fillId="0" borderId="0" xfId="0" applyNumberFormat="1" applyFont="1" applyAlignment="1">
      <alignment/>
    </xf>
    <xf numFmtId="37" fontId="4" fillId="0" borderId="1" xfId="15" applyNumberFormat="1" applyFont="1" applyBorder="1" applyAlignment="1">
      <alignment/>
    </xf>
    <xf numFmtId="37" fontId="4" fillId="0" borderId="0" xfId="15" applyNumberFormat="1" applyFont="1" applyAlignment="1">
      <alignment/>
    </xf>
    <xf numFmtId="37" fontId="4" fillId="0" borderId="0" xfId="15" applyNumberFormat="1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8" fillId="0" borderId="0" xfId="0" applyNumberFormat="1" applyFont="1" applyAlignment="1" quotePrefix="1">
      <alignment horizontal="center"/>
    </xf>
    <xf numFmtId="14" fontId="4" fillId="0" borderId="0" xfId="0" applyNumberFormat="1" applyFont="1" applyAlignment="1" quotePrefix="1">
      <alignment horizontal="center"/>
    </xf>
    <xf numFmtId="14" fontId="8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37" fontId="8" fillId="0" borderId="0" xfId="0" applyNumberFormat="1" applyFont="1" applyAlignment="1">
      <alignment horizontal="center"/>
    </xf>
    <xf numFmtId="37" fontId="4" fillId="0" borderId="0" xfId="15" applyNumberFormat="1" applyFont="1" applyAlignment="1">
      <alignment/>
    </xf>
    <xf numFmtId="37" fontId="4" fillId="0" borderId="6" xfId="15" applyNumberFormat="1" applyFont="1" applyBorder="1" applyAlignment="1">
      <alignment/>
    </xf>
    <xf numFmtId="37" fontId="4" fillId="0" borderId="6" xfId="0" applyNumberFormat="1" applyFont="1" applyBorder="1" applyAlignment="1">
      <alignment/>
    </xf>
    <xf numFmtId="37" fontId="4" fillId="0" borderId="0" xfId="0" applyNumberFormat="1" applyFont="1" applyAlignment="1">
      <alignment/>
    </xf>
    <xf numFmtId="37" fontId="4" fillId="0" borderId="8" xfId="15" applyNumberFormat="1" applyFont="1" applyBorder="1" applyAlignment="1">
      <alignment/>
    </xf>
    <xf numFmtId="37" fontId="4" fillId="0" borderId="0" xfId="15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37" fontId="4" fillId="0" borderId="2" xfId="15" applyNumberFormat="1" applyFont="1" applyBorder="1" applyAlignment="1">
      <alignment/>
    </xf>
    <xf numFmtId="0" fontId="0" fillId="0" borderId="0" xfId="0" applyFill="1" applyAlignment="1">
      <alignment/>
    </xf>
    <xf numFmtId="37" fontId="0" fillId="0" borderId="0" xfId="0" applyNumberFormat="1" applyFill="1" applyAlignment="1">
      <alignment/>
    </xf>
    <xf numFmtId="37" fontId="0" fillId="0" borderId="6" xfId="0" applyNumberFormat="1" applyFill="1" applyBorder="1" applyAlignment="1">
      <alignment/>
    </xf>
    <xf numFmtId="37" fontId="0" fillId="0" borderId="3" xfId="0" applyNumberFormat="1" applyFill="1" applyBorder="1" applyAlignment="1">
      <alignment/>
    </xf>
    <xf numFmtId="37" fontId="0" fillId="0" borderId="4" xfId="0" applyNumberFormat="1" applyFill="1" applyBorder="1" applyAlignment="1">
      <alignment/>
    </xf>
    <xf numFmtId="37" fontId="0" fillId="0" borderId="7" xfId="0" applyNumberFormat="1" applyFill="1" applyBorder="1" applyAlignment="1">
      <alignment/>
    </xf>
    <xf numFmtId="37" fontId="0" fillId="0" borderId="1" xfId="0" applyNumberFormat="1" applyFill="1" applyBorder="1" applyAlignment="1">
      <alignment/>
    </xf>
    <xf numFmtId="39" fontId="4" fillId="0" borderId="8" xfId="15" applyNumberFormat="1" applyFont="1" applyBorder="1" applyAlignment="1">
      <alignment/>
    </xf>
    <xf numFmtId="39" fontId="4" fillId="0" borderId="0" xfId="15" applyNumberFormat="1" applyFont="1" applyAlignment="1">
      <alignment/>
    </xf>
    <xf numFmtId="0" fontId="11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77" fontId="4" fillId="0" borderId="0" xfId="15" applyFont="1" applyBorder="1" applyAlignment="1">
      <alignment horizontal="center"/>
    </xf>
    <xf numFmtId="39" fontId="4" fillId="0" borderId="0" xfId="0" applyNumberFormat="1" applyFont="1" applyAlignment="1">
      <alignment/>
    </xf>
    <xf numFmtId="0" fontId="4" fillId="0" borderId="0" xfId="0" applyFont="1" applyFill="1" applyAlignment="1" quotePrefix="1">
      <alignment/>
    </xf>
    <xf numFmtId="0" fontId="4" fillId="0" borderId="0" xfId="0" applyFont="1" applyFill="1" applyAlignment="1">
      <alignment/>
    </xf>
    <xf numFmtId="39" fontId="4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workbookViewId="0" topLeftCell="A52">
      <selection activeCell="D25" sqref="D25"/>
    </sheetView>
  </sheetViews>
  <sheetFormatPr defaultColWidth="9.140625" defaultRowHeight="12.75"/>
  <cols>
    <col min="1" max="1" width="2.7109375" style="0" customWidth="1"/>
    <col min="2" max="2" width="45.421875" style="0" customWidth="1"/>
    <col min="3" max="3" width="2.7109375" style="0" customWidth="1"/>
    <col min="4" max="4" width="12.7109375" style="0" customWidth="1"/>
    <col min="5" max="5" width="2.7109375" style="0" customWidth="1"/>
    <col min="6" max="6" width="12.7109375" style="0" customWidth="1"/>
    <col min="7" max="7" width="2.7109375" style="0" customWidth="1"/>
  </cols>
  <sheetData>
    <row r="1" spans="1:9" ht="15.75">
      <c r="A1" s="2" t="s">
        <v>0</v>
      </c>
      <c r="B1" s="11"/>
      <c r="C1" s="11"/>
      <c r="D1" s="4"/>
      <c r="E1" s="4"/>
      <c r="F1" s="69"/>
      <c r="G1" s="4"/>
      <c r="H1" s="4"/>
      <c r="I1" s="4"/>
    </row>
    <row r="2" spans="1:9" ht="15">
      <c r="A2" s="1" t="s">
        <v>1</v>
      </c>
      <c r="B2" s="4"/>
      <c r="C2" s="4"/>
      <c r="D2" s="4"/>
      <c r="E2" s="4"/>
      <c r="F2" s="4"/>
      <c r="G2" s="4"/>
      <c r="H2" s="4"/>
      <c r="I2" s="4"/>
    </row>
    <row r="3" spans="1:9" ht="15.75">
      <c r="A3" s="2" t="s">
        <v>2</v>
      </c>
      <c r="B3" s="11"/>
      <c r="C3" s="11"/>
      <c r="D3" s="4"/>
      <c r="E3" s="4"/>
      <c r="F3" s="4"/>
      <c r="G3" s="4"/>
      <c r="H3" s="4"/>
      <c r="I3" s="4"/>
    </row>
    <row r="4" spans="1:9" ht="15.75">
      <c r="A4" s="2" t="s">
        <v>211</v>
      </c>
      <c r="B4" s="11"/>
      <c r="C4" s="11"/>
      <c r="D4" s="4"/>
      <c r="E4" s="4"/>
      <c r="F4" s="4"/>
      <c r="G4" s="4"/>
      <c r="H4" s="4"/>
      <c r="I4" s="4"/>
    </row>
    <row r="5" spans="1:9" ht="14.25">
      <c r="A5" s="4"/>
      <c r="B5" s="4"/>
      <c r="C5" s="4"/>
      <c r="D5" s="4"/>
      <c r="E5" s="4"/>
      <c r="F5" s="4"/>
      <c r="G5" s="4"/>
      <c r="H5" s="4"/>
      <c r="I5" s="4"/>
    </row>
    <row r="6" spans="1:9" ht="15">
      <c r="A6" s="4"/>
      <c r="B6" s="4"/>
      <c r="C6" s="4"/>
      <c r="D6" s="12" t="s">
        <v>3</v>
      </c>
      <c r="E6" s="12"/>
      <c r="F6" s="12" t="s">
        <v>5</v>
      </c>
      <c r="G6" s="4"/>
      <c r="H6" s="4"/>
      <c r="I6" s="4"/>
    </row>
    <row r="7" spans="1:9" ht="15">
      <c r="A7" s="4"/>
      <c r="B7" s="4"/>
      <c r="C7" s="4"/>
      <c r="D7" s="12" t="s">
        <v>4</v>
      </c>
      <c r="E7" s="12"/>
      <c r="F7" s="12" t="s">
        <v>4</v>
      </c>
      <c r="G7" s="4"/>
      <c r="H7" s="4"/>
      <c r="I7" s="4"/>
    </row>
    <row r="8" spans="1:9" ht="15">
      <c r="A8" s="4"/>
      <c r="B8" s="4"/>
      <c r="C8" s="4"/>
      <c r="D8" s="26" t="s">
        <v>212</v>
      </c>
      <c r="E8" s="12"/>
      <c r="F8" s="26" t="s">
        <v>174</v>
      </c>
      <c r="G8" s="4"/>
      <c r="H8" s="4"/>
      <c r="I8" s="4"/>
    </row>
    <row r="9" spans="1:9" ht="15">
      <c r="A9" s="4"/>
      <c r="B9" s="4"/>
      <c r="C9" s="4"/>
      <c r="D9" s="12" t="s">
        <v>6</v>
      </c>
      <c r="E9" s="12"/>
      <c r="F9" s="12" t="s">
        <v>6</v>
      </c>
      <c r="G9" s="4"/>
      <c r="H9" s="4"/>
      <c r="I9" s="4"/>
    </row>
    <row r="10" spans="1:9" ht="14.25">
      <c r="A10" s="4"/>
      <c r="B10" s="4"/>
      <c r="C10" s="30"/>
      <c r="D10" s="30"/>
      <c r="E10" s="30"/>
      <c r="F10" s="30"/>
      <c r="G10" s="30"/>
      <c r="H10" s="4"/>
      <c r="I10" s="4"/>
    </row>
    <row r="11" spans="1:9" ht="14.25">
      <c r="A11" s="4" t="s">
        <v>127</v>
      </c>
      <c r="B11" s="4"/>
      <c r="C11" s="30"/>
      <c r="D11" s="30">
        <v>22547</v>
      </c>
      <c r="E11" s="30"/>
      <c r="F11" s="30">
        <v>15854</v>
      </c>
      <c r="G11" s="30"/>
      <c r="H11" s="4"/>
      <c r="I11" s="4"/>
    </row>
    <row r="12" spans="1:9" ht="14.25">
      <c r="A12" s="4"/>
      <c r="B12" s="4"/>
      <c r="C12" s="30"/>
      <c r="D12" s="30"/>
      <c r="E12" s="30"/>
      <c r="F12" s="30"/>
      <c r="G12" s="30"/>
      <c r="H12" s="4"/>
      <c r="I12" s="4"/>
    </row>
    <row r="13" spans="1:9" ht="14.25">
      <c r="A13" s="4" t="s">
        <v>128</v>
      </c>
      <c r="B13" s="4"/>
      <c r="C13" s="30"/>
      <c r="D13" s="30">
        <v>61</v>
      </c>
      <c r="E13" s="30"/>
      <c r="F13" s="30">
        <v>61</v>
      </c>
      <c r="G13" s="30"/>
      <c r="H13" s="4"/>
      <c r="I13" s="4"/>
    </row>
    <row r="14" spans="1:9" ht="14.25">
      <c r="A14" s="4"/>
      <c r="B14" s="4"/>
      <c r="C14" s="30"/>
      <c r="D14" s="30"/>
      <c r="E14" s="30"/>
      <c r="F14" s="30"/>
      <c r="G14" s="30"/>
      <c r="H14" s="4"/>
      <c r="I14" s="4"/>
    </row>
    <row r="15" spans="1:9" ht="14.25">
      <c r="A15" s="4" t="s">
        <v>8</v>
      </c>
      <c r="B15" s="4"/>
      <c r="C15" s="30"/>
      <c r="D15" s="30"/>
      <c r="E15" s="30"/>
      <c r="F15" s="30"/>
      <c r="G15" s="30"/>
      <c r="H15" s="4"/>
      <c r="I15" s="4"/>
    </row>
    <row r="16" spans="1:9" ht="14.25">
      <c r="A16" s="4"/>
      <c r="B16" s="4" t="s">
        <v>9</v>
      </c>
      <c r="C16" s="30"/>
      <c r="D16" s="31">
        <v>5556</v>
      </c>
      <c r="E16" s="30"/>
      <c r="F16" s="31">
        <v>5048</v>
      </c>
      <c r="G16" s="30"/>
      <c r="H16" s="4"/>
      <c r="I16" s="4"/>
    </row>
    <row r="17" spans="1:9" ht="14.25">
      <c r="A17" s="4"/>
      <c r="B17" s="4" t="s">
        <v>10</v>
      </c>
      <c r="C17" s="30"/>
      <c r="D17" s="32">
        <v>6791</v>
      </c>
      <c r="E17" s="30"/>
      <c r="F17" s="32">
        <v>7307</v>
      </c>
      <c r="G17" s="30"/>
      <c r="H17" s="4"/>
      <c r="I17" s="4"/>
    </row>
    <row r="18" spans="1:9" ht="14.25">
      <c r="A18" s="4"/>
      <c r="B18" s="4" t="s">
        <v>129</v>
      </c>
      <c r="C18" s="30"/>
      <c r="D18" s="32">
        <v>930</v>
      </c>
      <c r="E18" s="30"/>
      <c r="F18" s="32">
        <v>1817</v>
      </c>
      <c r="G18" s="30"/>
      <c r="H18" s="4"/>
      <c r="I18" s="4"/>
    </row>
    <row r="19" spans="1:9" ht="14.25">
      <c r="A19" s="4"/>
      <c r="B19" s="4" t="s">
        <v>213</v>
      </c>
      <c r="C19" s="30"/>
      <c r="D19" s="32">
        <v>1159</v>
      </c>
      <c r="E19" s="30"/>
      <c r="F19" s="32">
        <v>305</v>
      </c>
      <c r="G19" s="30"/>
      <c r="H19" s="4"/>
      <c r="I19" s="4"/>
    </row>
    <row r="20" spans="1:9" ht="14.25">
      <c r="A20" s="4"/>
      <c r="B20" s="4" t="s">
        <v>11</v>
      </c>
      <c r="C20" s="30"/>
      <c r="D20" s="32">
        <v>992</v>
      </c>
      <c r="E20" s="30"/>
      <c r="F20" s="32">
        <v>428</v>
      </c>
      <c r="G20" s="30"/>
      <c r="H20" s="4"/>
      <c r="I20" s="4"/>
    </row>
    <row r="21" spans="1:9" ht="14.25">
      <c r="A21" s="4"/>
      <c r="B21" s="4"/>
      <c r="C21" s="30"/>
      <c r="D21" s="33">
        <f>SUM(D16:D20)</f>
        <v>15428</v>
      </c>
      <c r="E21" s="30"/>
      <c r="F21" s="33">
        <f>SUM(F16:F20)</f>
        <v>14905</v>
      </c>
      <c r="G21" s="30"/>
      <c r="H21" s="4"/>
      <c r="I21" s="4"/>
    </row>
    <row r="22" spans="1:9" ht="14.25">
      <c r="A22" s="4"/>
      <c r="B22" s="4"/>
      <c r="C22" s="30"/>
      <c r="D22" s="30"/>
      <c r="E22" s="30"/>
      <c r="F22" s="30"/>
      <c r="G22" s="30"/>
      <c r="H22" s="4"/>
      <c r="I22" s="4"/>
    </row>
    <row r="23" spans="1:9" ht="14.25">
      <c r="A23" s="4" t="s">
        <v>7</v>
      </c>
      <c r="B23" s="4"/>
      <c r="C23" s="30"/>
      <c r="D23" s="30"/>
      <c r="E23" s="30"/>
      <c r="F23" s="30"/>
      <c r="G23" s="30"/>
      <c r="H23" s="4"/>
      <c r="I23" s="4"/>
    </row>
    <row r="24" spans="1:9" ht="14.25">
      <c r="A24" s="4"/>
      <c r="B24" s="4" t="s">
        <v>12</v>
      </c>
      <c r="C24" s="30"/>
      <c r="D24" s="31">
        <v>3393</v>
      </c>
      <c r="E24" s="30"/>
      <c r="F24" s="31">
        <v>4451</v>
      </c>
      <c r="G24" s="30"/>
      <c r="H24" s="4"/>
      <c r="I24" s="4"/>
    </row>
    <row r="25" spans="1:9" ht="14.25">
      <c r="A25" s="4"/>
      <c r="B25" s="4" t="s">
        <v>14</v>
      </c>
      <c r="C25" s="30"/>
      <c r="D25" s="32">
        <v>1898</v>
      </c>
      <c r="E25" s="30"/>
      <c r="F25" s="32">
        <v>2072</v>
      </c>
      <c r="G25" s="30"/>
      <c r="H25" s="4"/>
      <c r="I25" s="4"/>
    </row>
    <row r="26" spans="1:9" ht="14.25">
      <c r="A26" s="4"/>
      <c r="B26" s="4" t="s">
        <v>138</v>
      </c>
      <c r="C26" s="30"/>
      <c r="D26" s="32">
        <v>9573</v>
      </c>
      <c r="E26" s="30"/>
      <c r="F26" s="32">
        <v>8438</v>
      </c>
      <c r="G26" s="30"/>
      <c r="H26" s="4"/>
      <c r="I26" s="4"/>
    </row>
    <row r="27" spans="1:9" ht="14.25">
      <c r="A27" s="4"/>
      <c r="B27" s="4" t="s">
        <v>130</v>
      </c>
      <c r="C27" s="30"/>
      <c r="D27" s="32">
        <v>21</v>
      </c>
      <c r="E27" s="30"/>
      <c r="F27" s="32">
        <v>20</v>
      </c>
      <c r="G27" s="30"/>
      <c r="H27" s="4"/>
      <c r="I27" s="4"/>
    </row>
    <row r="28" spans="1:9" ht="14.25">
      <c r="A28" s="4"/>
      <c r="B28" s="4" t="s">
        <v>13</v>
      </c>
      <c r="C28" s="30"/>
      <c r="D28" s="32">
        <v>47</v>
      </c>
      <c r="E28" s="30"/>
      <c r="F28" s="32">
        <v>14</v>
      </c>
      <c r="G28" s="30"/>
      <c r="H28" s="4"/>
      <c r="I28" s="4"/>
    </row>
    <row r="29" spans="1:9" ht="14.25">
      <c r="A29" s="4"/>
      <c r="B29" s="4" t="s">
        <v>29</v>
      </c>
      <c r="C29" s="30"/>
      <c r="D29" s="32">
        <v>710</v>
      </c>
      <c r="E29" s="30"/>
      <c r="F29" s="32">
        <v>710</v>
      </c>
      <c r="G29" s="30"/>
      <c r="H29" s="4"/>
      <c r="I29" s="4"/>
    </row>
    <row r="30" spans="1:9" ht="14.25">
      <c r="A30" s="4"/>
      <c r="B30" s="4"/>
      <c r="C30" s="30"/>
      <c r="D30" s="33">
        <f>SUM(D24:D29)</f>
        <v>15642</v>
      </c>
      <c r="E30" s="30"/>
      <c r="F30" s="33">
        <f>SUM(F24:F29)</f>
        <v>15705</v>
      </c>
      <c r="G30" s="30"/>
      <c r="H30" s="4"/>
      <c r="I30" s="4"/>
    </row>
    <row r="31" spans="1:9" ht="14.25">
      <c r="A31" s="4"/>
      <c r="B31" s="4"/>
      <c r="C31" s="30"/>
      <c r="D31" s="30"/>
      <c r="E31" s="30"/>
      <c r="F31" s="30"/>
      <c r="G31" s="30"/>
      <c r="H31" s="4"/>
      <c r="I31" s="4"/>
    </row>
    <row r="32" spans="1:9" ht="14.25">
      <c r="A32" s="4" t="s">
        <v>187</v>
      </c>
      <c r="B32" s="4"/>
      <c r="C32" s="30"/>
      <c r="D32" s="30">
        <f>+D21-D30</f>
        <v>-214</v>
      </c>
      <c r="E32" s="30"/>
      <c r="F32" s="30">
        <f>+F21-F30</f>
        <v>-800</v>
      </c>
      <c r="G32" s="30"/>
      <c r="H32" s="4"/>
      <c r="I32" s="4"/>
    </row>
    <row r="33" spans="1:9" ht="14.25">
      <c r="A33" s="4"/>
      <c r="B33" s="4"/>
      <c r="C33" s="30"/>
      <c r="D33" s="30"/>
      <c r="E33" s="30"/>
      <c r="F33" s="30"/>
      <c r="G33" s="30"/>
      <c r="H33" s="4"/>
      <c r="I33" s="4"/>
    </row>
    <row r="34" spans="1:9" ht="15" thickBot="1">
      <c r="A34" s="4" t="s">
        <v>15</v>
      </c>
      <c r="B34" s="4"/>
      <c r="C34" s="30"/>
      <c r="D34" s="34">
        <f>+D32+D13+D11</f>
        <v>22394</v>
      </c>
      <c r="E34" s="30"/>
      <c r="F34" s="34">
        <f>+F32+F13+F11</f>
        <v>15115</v>
      </c>
      <c r="G34" s="30"/>
      <c r="H34" s="4"/>
      <c r="I34" s="4"/>
    </row>
    <row r="35" spans="1:9" ht="15" thickTop="1">
      <c r="A35" s="4"/>
      <c r="B35" s="4"/>
      <c r="C35" s="30"/>
      <c r="D35" s="30"/>
      <c r="E35" s="30"/>
      <c r="F35" s="30"/>
      <c r="G35" s="30"/>
      <c r="H35" s="4"/>
      <c r="I35" s="4"/>
    </row>
    <row r="36" spans="1:9" ht="15">
      <c r="A36" s="4" t="s">
        <v>131</v>
      </c>
      <c r="B36" s="11"/>
      <c r="C36" s="39"/>
      <c r="D36" s="30"/>
      <c r="E36" s="30"/>
      <c r="F36" s="30"/>
      <c r="G36" s="30"/>
      <c r="H36" s="4"/>
      <c r="I36" s="4"/>
    </row>
    <row r="37" spans="1:9" ht="14.25">
      <c r="A37" s="4" t="s">
        <v>132</v>
      </c>
      <c r="B37" s="4"/>
      <c r="C37" s="30"/>
      <c r="D37" s="30">
        <v>27155</v>
      </c>
      <c r="E37" s="30"/>
      <c r="F37" s="30">
        <v>19999</v>
      </c>
      <c r="G37" s="30"/>
      <c r="H37" s="4"/>
      <c r="I37" s="4"/>
    </row>
    <row r="38" spans="1:9" ht="14.25">
      <c r="A38" s="4" t="s">
        <v>133</v>
      </c>
      <c r="B38" s="4"/>
      <c r="C38" s="30"/>
      <c r="D38" s="30">
        <v>8207</v>
      </c>
      <c r="E38" s="30"/>
      <c r="F38" s="30">
        <v>6460</v>
      </c>
      <c r="G38" s="30"/>
      <c r="H38" s="4"/>
      <c r="I38" s="4"/>
    </row>
    <row r="39" spans="1:9" ht="14.25">
      <c r="A39" s="4" t="s">
        <v>134</v>
      </c>
      <c r="B39" s="4"/>
      <c r="C39" s="30"/>
      <c r="D39" s="35">
        <v>-14828</v>
      </c>
      <c r="E39" s="30"/>
      <c r="F39" s="35">
        <v>-11906</v>
      </c>
      <c r="G39" s="30"/>
      <c r="H39" s="4"/>
      <c r="I39" s="4"/>
    </row>
    <row r="40" spans="1:9" ht="15">
      <c r="A40" s="4" t="s">
        <v>135</v>
      </c>
      <c r="B40" s="4"/>
      <c r="C40" s="39"/>
      <c r="D40" s="30">
        <f>SUM(D37:D39)</f>
        <v>20534</v>
      </c>
      <c r="E40" s="30"/>
      <c r="F40" s="30">
        <f>SUM(F37:F39)</f>
        <v>14553</v>
      </c>
      <c r="G40" s="30"/>
      <c r="H40" s="4"/>
      <c r="I40" s="4"/>
    </row>
    <row r="41" spans="1:9" ht="15">
      <c r="A41" s="4"/>
      <c r="B41" s="4"/>
      <c r="C41" s="39"/>
      <c r="D41" s="30"/>
      <c r="E41" s="30"/>
      <c r="F41" s="30"/>
      <c r="G41" s="30"/>
      <c r="H41" s="4"/>
      <c r="I41" s="4"/>
    </row>
    <row r="42" spans="1:9" ht="14.25">
      <c r="A42" s="4" t="s">
        <v>136</v>
      </c>
      <c r="B42" s="4"/>
      <c r="C42" s="30"/>
      <c r="D42" s="30"/>
      <c r="E42" s="30"/>
      <c r="F42" s="30"/>
      <c r="G42" s="30"/>
      <c r="H42" s="4"/>
      <c r="I42" s="4"/>
    </row>
    <row r="43" spans="1:9" ht="14.25">
      <c r="A43" s="4"/>
      <c r="B43" s="4" t="s">
        <v>137</v>
      </c>
      <c r="C43" s="30"/>
      <c r="D43" s="31">
        <v>432</v>
      </c>
      <c r="E43" s="30"/>
      <c r="F43" s="31">
        <v>390</v>
      </c>
      <c r="G43" s="30"/>
      <c r="H43" s="4"/>
      <c r="I43" s="4"/>
    </row>
    <row r="44" spans="1:9" ht="14.25">
      <c r="A44" s="4"/>
      <c r="B44" s="4" t="s">
        <v>138</v>
      </c>
      <c r="C44" s="30"/>
      <c r="D44" s="32">
        <v>1354</v>
      </c>
      <c r="E44" s="30"/>
      <c r="F44" s="32">
        <v>88</v>
      </c>
      <c r="G44" s="30"/>
      <c r="H44" s="4"/>
      <c r="I44" s="4"/>
    </row>
    <row r="45" spans="1:9" ht="14.25">
      <c r="A45" s="4"/>
      <c r="B45" s="4" t="s">
        <v>130</v>
      </c>
      <c r="C45" s="30"/>
      <c r="D45" s="36">
        <v>74</v>
      </c>
      <c r="E45" s="30"/>
      <c r="F45" s="36">
        <v>84</v>
      </c>
      <c r="G45" s="30"/>
      <c r="H45" s="4"/>
      <c r="I45" s="4"/>
    </row>
    <row r="46" spans="1:9" ht="14.25">
      <c r="A46" s="4"/>
      <c r="B46" s="4"/>
      <c r="C46" s="30"/>
      <c r="D46" s="37">
        <f>SUM(D43:D45)</f>
        <v>1860</v>
      </c>
      <c r="E46" s="30"/>
      <c r="F46" s="37">
        <f>SUM(F43:F45)</f>
        <v>562</v>
      </c>
      <c r="G46" s="30"/>
      <c r="H46" s="4"/>
      <c r="I46" s="4"/>
    </row>
    <row r="47" spans="1:9" ht="14.25">
      <c r="A47" s="4"/>
      <c r="B47" s="4"/>
      <c r="C47" s="30"/>
      <c r="D47" s="30"/>
      <c r="E47" s="30"/>
      <c r="F47" s="30"/>
      <c r="G47" s="30"/>
      <c r="H47" s="4"/>
      <c r="I47" s="4"/>
    </row>
    <row r="48" spans="1:9" ht="15" thickBot="1">
      <c r="A48" s="4"/>
      <c r="B48" s="4"/>
      <c r="C48" s="30"/>
      <c r="D48" s="40">
        <f>+D40+D46</f>
        <v>22394</v>
      </c>
      <c r="E48" s="41"/>
      <c r="F48" s="40">
        <f>+F40+F46</f>
        <v>15115</v>
      </c>
      <c r="G48" s="30"/>
      <c r="H48" s="4"/>
      <c r="I48" s="4"/>
    </row>
    <row r="49" spans="1:9" ht="15" thickTop="1">
      <c r="A49" s="4"/>
      <c r="B49" s="4"/>
      <c r="C49" s="30"/>
      <c r="D49" s="41"/>
      <c r="E49" s="41"/>
      <c r="F49" s="42"/>
      <c r="G49" s="30"/>
      <c r="H49" s="4"/>
      <c r="I49" s="4"/>
    </row>
    <row r="50" spans="1:9" ht="15" thickBot="1">
      <c r="A50" s="4" t="s">
        <v>168</v>
      </c>
      <c r="B50" s="4"/>
      <c r="C50" s="30"/>
      <c r="D50" s="67">
        <f>+D40/D37</f>
        <v>0.7561774995396796</v>
      </c>
      <c r="E50" s="41"/>
      <c r="F50" s="67">
        <f>+F40/F37</f>
        <v>0.727686384319216</v>
      </c>
      <c r="G50" s="30"/>
      <c r="H50" s="4"/>
      <c r="I50" s="4"/>
    </row>
    <row r="51" spans="1:9" ht="15" thickTop="1">
      <c r="A51" s="4"/>
      <c r="B51" s="4"/>
      <c r="C51" s="30"/>
      <c r="D51" s="41"/>
      <c r="E51" s="41"/>
      <c r="F51" s="42"/>
      <c r="G51" s="30"/>
      <c r="H51" s="4"/>
      <c r="I51" s="4"/>
    </row>
    <row r="52" spans="1:9" ht="14.25">
      <c r="A52" s="4"/>
      <c r="B52" s="4"/>
      <c r="C52" s="30"/>
      <c r="D52" s="41"/>
      <c r="E52" s="41"/>
      <c r="F52" s="42"/>
      <c r="G52" s="30"/>
      <c r="H52" s="4"/>
      <c r="I52" s="4"/>
    </row>
    <row r="53" spans="1:9" ht="14.25">
      <c r="A53" s="10" t="s">
        <v>140</v>
      </c>
      <c r="B53" s="4"/>
      <c r="C53" s="4"/>
      <c r="D53" s="38"/>
      <c r="E53" s="38"/>
      <c r="F53" s="38"/>
      <c r="G53" s="4"/>
      <c r="H53" s="4"/>
      <c r="I53" s="4"/>
    </row>
    <row r="54" spans="1:9" ht="14.25">
      <c r="A54" s="10" t="s">
        <v>188</v>
      </c>
      <c r="B54" s="4"/>
      <c r="C54" s="4"/>
      <c r="D54" s="38"/>
      <c r="E54" s="38"/>
      <c r="F54" s="38"/>
      <c r="G54" s="4"/>
      <c r="H54" s="4"/>
      <c r="I54" s="4"/>
    </row>
    <row r="55" spans="1:9" ht="14.25">
      <c r="A55" s="4"/>
      <c r="B55" s="4"/>
      <c r="C55" s="4"/>
      <c r="D55" s="38"/>
      <c r="E55" s="38"/>
      <c r="F55" s="38"/>
      <c r="G55" s="4"/>
      <c r="H55" s="4"/>
      <c r="I55" s="4"/>
    </row>
    <row r="56" spans="1:9" ht="14.25">
      <c r="A56" s="4"/>
      <c r="B56" s="4"/>
      <c r="C56" s="4"/>
      <c r="D56" s="38"/>
      <c r="E56" s="38"/>
      <c r="F56" s="38"/>
      <c r="G56" s="4"/>
      <c r="H56" s="4"/>
      <c r="I56" s="4"/>
    </row>
    <row r="57" spans="1:9" ht="14.25">
      <c r="A57" s="4"/>
      <c r="B57" s="4"/>
      <c r="C57" s="4"/>
      <c r="D57" s="38"/>
      <c r="E57" s="38"/>
      <c r="F57" s="38"/>
      <c r="G57" s="4"/>
      <c r="H57" s="4"/>
      <c r="I57" s="4"/>
    </row>
    <row r="58" spans="1:9" ht="14.25">
      <c r="A58" s="4"/>
      <c r="B58" s="4"/>
      <c r="C58" s="4"/>
      <c r="D58" s="38"/>
      <c r="E58" s="38"/>
      <c r="F58" s="38"/>
      <c r="G58" s="4"/>
      <c r="H58" s="4"/>
      <c r="I58" s="4"/>
    </row>
    <row r="59" spans="1:9" ht="14.25">
      <c r="A59" s="4"/>
      <c r="B59" s="4"/>
      <c r="C59" s="4"/>
      <c r="D59" s="38"/>
      <c r="E59" s="38"/>
      <c r="F59" s="38"/>
      <c r="G59" s="4"/>
      <c r="H59" s="4"/>
      <c r="I59" s="4"/>
    </row>
    <row r="60" spans="1:9" ht="14.25">
      <c r="A60" s="4"/>
      <c r="B60" s="4"/>
      <c r="C60" s="4"/>
      <c r="D60" s="38"/>
      <c r="E60" s="38"/>
      <c r="F60" s="38"/>
      <c r="G60" s="4"/>
      <c r="H60" s="4"/>
      <c r="I60" s="4"/>
    </row>
    <row r="61" spans="1:9" ht="14.25">
      <c r="A61" s="4"/>
      <c r="B61" s="4"/>
      <c r="C61" s="4"/>
      <c r="D61" s="38"/>
      <c r="E61" s="38"/>
      <c r="F61" s="38"/>
      <c r="G61" s="4"/>
      <c r="H61" s="4"/>
      <c r="I61" s="4"/>
    </row>
    <row r="62" spans="1:9" ht="14.25">
      <c r="A62" s="4"/>
      <c r="B62" s="4"/>
      <c r="C62" s="4"/>
      <c r="D62" s="38"/>
      <c r="E62" s="38"/>
      <c r="F62" s="38"/>
      <c r="G62" s="4"/>
      <c r="H62" s="4"/>
      <c r="I62" s="4"/>
    </row>
    <row r="63" spans="1:9" ht="14.25">
      <c r="A63" s="4"/>
      <c r="B63" s="4"/>
      <c r="C63" s="4"/>
      <c r="D63" s="38"/>
      <c r="E63" s="38"/>
      <c r="F63" s="38"/>
      <c r="G63" s="4"/>
      <c r="H63" s="4"/>
      <c r="I63" s="4"/>
    </row>
    <row r="64" spans="1:9" ht="14.25">
      <c r="A64" s="4"/>
      <c r="B64" s="4"/>
      <c r="C64" s="4"/>
      <c r="D64" s="38"/>
      <c r="E64" s="38"/>
      <c r="F64" s="38"/>
      <c r="G64" s="4"/>
      <c r="H64" s="4"/>
      <c r="I64" s="4"/>
    </row>
    <row r="65" spans="1:9" ht="14.25">
      <c r="A65" s="4"/>
      <c r="B65" s="4"/>
      <c r="C65" s="4"/>
      <c r="D65" s="38"/>
      <c r="E65" s="38"/>
      <c r="F65" s="38"/>
      <c r="G65" s="4"/>
      <c r="H65" s="4"/>
      <c r="I65" s="4"/>
    </row>
    <row r="66" spans="1:9" ht="14.25">
      <c r="A66" s="4"/>
      <c r="B66" s="4"/>
      <c r="C66" s="4"/>
      <c r="D66" s="38"/>
      <c r="E66" s="38"/>
      <c r="F66" s="38"/>
      <c r="G66" s="4"/>
      <c r="H66" s="4"/>
      <c r="I66" s="4"/>
    </row>
  </sheetData>
  <printOptions/>
  <pageMargins left="0.75" right="0.75" top="0.5" bottom="0.59" header="0.5" footer="0.5"/>
  <pageSetup fitToHeight="1" fitToWidth="1"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workbookViewId="0" topLeftCell="A1">
      <selection activeCell="K37" sqref="K37"/>
    </sheetView>
  </sheetViews>
  <sheetFormatPr defaultColWidth="9.140625" defaultRowHeight="12.75"/>
  <cols>
    <col min="1" max="3" width="12.7109375" style="0" customWidth="1"/>
    <col min="4" max="4" width="2.7109375" style="0" customWidth="1"/>
    <col min="5" max="5" width="12.7109375" style="0" customWidth="1"/>
    <col min="6" max="6" width="2.7109375" style="0" customWidth="1"/>
    <col min="7" max="7" width="12.7109375" style="0" customWidth="1"/>
    <col min="8" max="8" width="2.7109375" style="0" customWidth="1"/>
    <col min="9" max="9" width="12.7109375" style="0" customWidth="1"/>
    <col min="10" max="10" width="2.7109375" style="0" customWidth="1"/>
    <col min="11" max="11" width="12.7109375" style="0" customWidth="1"/>
    <col min="12" max="12" width="2.7109375" style="0" customWidth="1"/>
  </cols>
  <sheetData>
    <row r="1" spans="1:11" ht="15.75">
      <c r="A1" s="2" t="s">
        <v>0</v>
      </c>
      <c r="B1" s="2"/>
      <c r="C1" s="2"/>
      <c r="D1" s="2"/>
      <c r="K1" s="69"/>
    </row>
    <row r="2" spans="1:4" ht="15.75">
      <c r="A2" s="2" t="s">
        <v>214</v>
      </c>
      <c r="B2" s="4"/>
      <c r="C2" s="4"/>
      <c r="D2" s="4"/>
    </row>
    <row r="3" spans="1:4" ht="15.75">
      <c r="A3" s="3" t="s">
        <v>121</v>
      </c>
      <c r="B3" s="3"/>
      <c r="C3" s="3"/>
      <c r="D3" s="3"/>
    </row>
    <row r="4" spans="1:4" ht="15.75">
      <c r="A4" s="2" t="s">
        <v>15</v>
      </c>
      <c r="B4" s="2"/>
      <c r="C4" s="2"/>
      <c r="D4" s="2"/>
    </row>
    <row r="5" spans="1:11" ht="15">
      <c r="A5" s="43"/>
      <c r="B5" s="43"/>
      <c r="C5" s="43"/>
      <c r="D5" s="43"/>
      <c r="E5" s="44" t="s">
        <v>16</v>
      </c>
      <c r="F5" s="45"/>
      <c r="G5" s="45" t="s">
        <v>18</v>
      </c>
      <c r="H5" s="45"/>
      <c r="I5" s="44" t="s">
        <v>19</v>
      </c>
      <c r="J5" s="45"/>
      <c r="K5" s="45" t="s">
        <v>18</v>
      </c>
    </row>
    <row r="6" spans="1:11" ht="15">
      <c r="A6" s="43"/>
      <c r="B6" s="43"/>
      <c r="C6" s="43"/>
      <c r="D6" s="43"/>
      <c r="E6" s="44" t="s">
        <v>17</v>
      </c>
      <c r="F6" s="45"/>
      <c r="G6" s="45" t="s">
        <v>17</v>
      </c>
      <c r="H6" s="45"/>
      <c r="I6" s="44" t="s">
        <v>20</v>
      </c>
      <c r="J6" s="45"/>
      <c r="K6" s="45" t="s">
        <v>20</v>
      </c>
    </row>
    <row r="7" spans="1:11" ht="15">
      <c r="A7" s="43"/>
      <c r="B7" s="43"/>
      <c r="C7" s="43"/>
      <c r="D7" s="43"/>
      <c r="E7" s="46" t="s">
        <v>212</v>
      </c>
      <c r="F7" s="45"/>
      <c r="G7" s="47" t="s">
        <v>215</v>
      </c>
      <c r="H7" s="45"/>
      <c r="I7" s="48" t="str">
        <f>+E7</f>
        <v>30/06/2004</v>
      </c>
      <c r="J7" s="45"/>
      <c r="K7" s="49" t="str">
        <f>+G7</f>
        <v>30/06/2003</v>
      </c>
    </row>
    <row r="8" spans="1:11" ht="15">
      <c r="A8" s="43"/>
      <c r="B8" s="43"/>
      <c r="C8" s="43"/>
      <c r="D8" s="43"/>
      <c r="E8" s="44" t="s">
        <v>6</v>
      </c>
      <c r="F8" s="45"/>
      <c r="G8" s="45" t="s">
        <v>6</v>
      </c>
      <c r="H8" s="45"/>
      <c r="I8" s="44" t="s">
        <v>6</v>
      </c>
      <c r="J8" s="45"/>
      <c r="K8" s="45" t="s">
        <v>6</v>
      </c>
    </row>
    <row r="9" spans="1:11" ht="15">
      <c r="A9" s="43"/>
      <c r="B9" s="43"/>
      <c r="C9" s="43"/>
      <c r="D9" s="43"/>
      <c r="E9" s="50"/>
      <c r="F9" s="50"/>
      <c r="G9" s="50"/>
      <c r="H9" s="50"/>
      <c r="I9" s="51"/>
      <c r="J9" s="50"/>
      <c r="K9" s="50"/>
    </row>
    <row r="10" spans="1:11" ht="14.25">
      <c r="A10" s="43" t="s">
        <v>21</v>
      </c>
      <c r="B10" s="43"/>
      <c r="C10" s="43"/>
      <c r="D10" s="43"/>
      <c r="E10" s="52">
        <v>7116</v>
      </c>
      <c r="F10" s="52"/>
      <c r="G10" s="52">
        <v>7981</v>
      </c>
      <c r="H10" s="52"/>
      <c r="I10" s="57">
        <f>+E10+6423</f>
        <v>13539</v>
      </c>
      <c r="J10" s="52"/>
      <c r="K10" s="52">
        <f>+G10+5537</f>
        <v>13518</v>
      </c>
    </row>
    <row r="11" spans="1:11" ht="14.25">
      <c r="A11" s="43"/>
      <c r="B11" s="43"/>
      <c r="C11" s="43"/>
      <c r="D11" s="43"/>
      <c r="E11" s="52"/>
      <c r="F11" s="52"/>
      <c r="G11" s="52"/>
      <c r="H11" s="52"/>
      <c r="I11" s="57"/>
      <c r="J11" s="52"/>
      <c r="K11" s="52"/>
    </row>
    <row r="12" spans="1:11" ht="14.25">
      <c r="A12" s="43" t="s">
        <v>22</v>
      </c>
      <c r="B12" s="43"/>
      <c r="C12" s="43"/>
      <c r="D12" s="43"/>
      <c r="E12" s="52">
        <v>-8661</v>
      </c>
      <c r="F12" s="52"/>
      <c r="G12" s="52">
        <v>-9171</v>
      </c>
      <c r="H12" s="52"/>
      <c r="I12" s="57">
        <f>+E12-7542</f>
        <v>-16203</v>
      </c>
      <c r="J12" s="52"/>
      <c r="K12" s="52">
        <f>+G12-7307</f>
        <v>-16478</v>
      </c>
    </row>
    <row r="13" spans="1:11" ht="14.25">
      <c r="A13" s="43"/>
      <c r="B13" s="43"/>
      <c r="C13" s="43"/>
      <c r="D13" s="43"/>
      <c r="E13" s="52"/>
      <c r="F13" s="52"/>
      <c r="G13" s="52"/>
      <c r="H13" s="52"/>
      <c r="I13" s="57"/>
      <c r="J13" s="52"/>
      <c r="K13" s="52"/>
    </row>
    <row r="14" spans="1:11" ht="14.25">
      <c r="A14" s="43" t="s">
        <v>23</v>
      </c>
      <c r="B14" s="43"/>
      <c r="C14" s="43"/>
      <c r="D14" s="43"/>
      <c r="E14" s="53">
        <v>59</v>
      </c>
      <c r="F14" s="52"/>
      <c r="G14" s="53">
        <v>104</v>
      </c>
      <c r="H14" s="52"/>
      <c r="I14" s="53">
        <f>+E14+56</f>
        <v>115</v>
      </c>
      <c r="J14" s="52"/>
      <c r="K14" s="53">
        <f>+G14+54</f>
        <v>158</v>
      </c>
    </row>
    <row r="15" spans="1:11" ht="14.25">
      <c r="A15" s="43"/>
      <c r="B15" s="43"/>
      <c r="C15" s="43"/>
      <c r="D15" s="43"/>
      <c r="E15" s="52"/>
      <c r="F15" s="52"/>
      <c r="G15" s="52"/>
      <c r="H15" s="52"/>
      <c r="I15" s="57"/>
      <c r="J15" s="52"/>
      <c r="K15" s="52"/>
    </row>
    <row r="16" spans="1:11" ht="14.25">
      <c r="A16" s="43" t="s">
        <v>24</v>
      </c>
      <c r="B16" s="43"/>
      <c r="C16" s="43"/>
      <c r="D16" s="43"/>
      <c r="E16" s="52">
        <f>+E14+E12+E10</f>
        <v>-1486</v>
      </c>
      <c r="F16" s="52"/>
      <c r="G16" s="52">
        <f>+G14+G12+G10</f>
        <v>-1086</v>
      </c>
      <c r="H16" s="52"/>
      <c r="I16" s="57">
        <f>+I14+I12+I10</f>
        <v>-2549</v>
      </c>
      <c r="J16" s="52"/>
      <c r="K16" s="52">
        <f>+K14+K12+K10</f>
        <v>-2802</v>
      </c>
    </row>
    <row r="17" spans="1:11" ht="14.25">
      <c r="A17" s="43"/>
      <c r="B17" s="43"/>
      <c r="C17" s="43"/>
      <c r="D17" s="43"/>
      <c r="E17" s="52"/>
      <c r="F17" s="52"/>
      <c r="G17" s="52"/>
      <c r="H17" s="52"/>
      <c r="I17" s="57"/>
      <c r="J17" s="52"/>
      <c r="K17" s="52"/>
    </row>
    <row r="18" spans="1:11" ht="14.25">
      <c r="A18" s="43" t="s">
        <v>25</v>
      </c>
      <c r="B18" s="43"/>
      <c r="C18" s="43"/>
      <c r="D18" s="43"/>
      <c r="E18" s="52">
        <v>-183</v>
      </c>
      <c r="F18" s="52"/>
      <c r="G18" s="52">
        <v>-183</v>
      </c>
      <c r="H18" s="52"/>
      <c r="I18" s="57">
        <f>+E18-189-1</f>
        <v>-373</v>
      </c>
      <c r="J18" s="52"/>
      <c r="K18" s="52">
        <f>+G18-164</f>
        <v>-347</v>
      </c>
    </row>
    <row r="19" spans="1:11" ht="14.25">
      <c r="A19" s="43"/>
      <c r="B19" s="43"/>
      <c r="C19" s="43"/>
      <c r="D19" s="43"/>
      <c r="E19" s="52"/>
      <c r="F19" s="52"/>
      <c r="G19" s="52"/>
      <c r="H19" s="52"/>
      <c r="I19" s="57"/>
      <c r="J19" s="52"/>
      <c r="K19" s="52"/>
    </row>
    <row r="20" spans="1:11" ht="14.25">
      <c r="A20" s="43" t="s">
        <v>26</v>
      </c>
      <c r="B20" s="43"/>
      <c r="C20" s="43"/>
      <c r="D20" s="43"/>
      <c r="E20" s="54">
        <v>0</v>
      </c>
      <c r="F20" s="55"/>
      <c r="G20" s="54">
        <v>0</v>
      </c>
      <c r="H20" s="55"/>
      <c r="I20" s="53">
        <f>+E20+0</f>
        <v>0</v>
      </c>
      <c r="J20" s="55"/>
      <c r="K20" s="53">
        <f>+G20+0</f>
        <v>0</v>
      </c>
    </row>
    <row r="21" spans="1:11" ht="14.25">
      <c r="A21" s="43"/>
      <c r="B21" s="43"/>
      <c r="C21" s="43"/>
      <c r="D21" s="43"/>
      <c r="E21" s="55"/>
      <c r="F21" s="55"/>
      <c r="G21" s="55"/>
      <c r="H21" s="55"/>
      <c r="I21" s="55"/>
      <c r="J21" s="55"/>
      <c r="K21" s="55"/>
    </row>
    <row r="22" spans="1:11" ht="14.25">
      <c r="A22" s="43" t="s">
        <v>27</v>
      </c>
      <c r="B22" s="43"/>
      <c r="C22" s="43"/>
      <c r="D22" s="43"/>
      <c r="E22" s="52">
        <f>SUM(E16:E20)</f>
        <v>-1669</v>
      </c>
      <c r="F22" s="52"/>
      <c r="G22" s="52">
        <f>SUM(G16:G20)</f>
        <v>-1269</v>
      </c>
      <c r="H22" s="52"/>
      <c r="I22" s="52">
        <f>SUM(I16:I20)</f>
        <v>-2922</v>
      </c>
      <c r="J22" s="52"/>
      <c r="K22" s="52">
        <f>SUM(K16:K20)</f>
        <v>-3149</v>
      </c>
    </row>
    <row r="23" spans="1:11" ht="14.25">
      <c r="A23" s="43" t="s">
        <v>28</v>
      </c>
      <c r="B23" s="43"/>
      <c r="C23" s="43"/>
      <c r="D23" s="43"/>
      <c r="E23" s="55"/>
      <c r="F23" s="55"/>
      <c r="G23" s="55"/>
      <c r="H23" s="55"/>
      <c r="I23" s="55"/>
      <c r="J23" s="55"/>
      <c r="K23" s="55"/>
    </row>
    <row r="24" spans="1:11" ht="14.25">
      <c r="A24" s="43"/>
      <c r="B24" s="43"/>
      <c r="C24" s="43"/>
      <c r="D24" s="43"/>
      <c r="E24" s="55"/>
      <c r="F24" s="55"/>
      <c r="G24" s="55"/>
      <c r="H24" s="55"/>
      <c r="I24" s="55"/>
      <c r="J24" s="55"/>
      <c r="K24" s="55"/>
    </row>
    <row r="25" spans="1:11" ht="14.25">
      <c r="A25" s="43" t="s">
        <v>29</v>
      </c>
      <c r="B25" s="43"/>
      <c r="C25" s="43"/>
      <c r="D25" s="43"/>
      <c r="E25" s="54">
        <v>0</v>
      </c>
      <c r="F25" s="55"/>
      <c r="G25" s="53">
        <v>0</v>
      </c>
      <c r="H25" s="55"/>
      <c r="I25" s="53">
        <f>+E25+0</f>
        <v>0</v>
      </c>
      <c r="J25" s="55"/>
      <c r="K25" s="53">
        <f>+G25+0</f>
        <v>0</v>
      </c>
    </row>
    <row r="26" spans="1:11" ht="14.25">
      <c r="A26" s="43"/>
      <c r="B26" s="43"/>
      <c r="C26" s="43"/>
      <c r="D26" s="43"/>
      <c r="E26" s="55"/>
      <c r="F26" s="55"/>
      <c r="G26" s="55"/>
      <c r="H26" s="55"/>
      <c r="I26" s="55"/>
      <c r="J26" s="55"/>
      <c r="K26" s="55"/>
    </row>
    <row r="27" spans="1:11" ht="14.25">
      <c r="A27" s="43" t="s">
        <v>27</v>
      </c>
      <c r="B27" s="43"/>
      <c r="C27" s="43"/>
      <c r="D27" s="43"/>
      <c r="E27" s="52">
        <f>+E22+E25</f>
        <v>-1669</v>
      </c>
      <c r="F27" s="52"/>
      <c r="G27" s="52">
        <f>+G22+G25</f>
        <v>-1269</v>
      </c>
      <c r="H27" s="52"/>
      <c r="I27" s="52">
        <f>+I22+I25</f>
        <v>-2922</v>
      </c>
      <c r="J27" s="52"/>
      <c r="K27" s="52">
        <f>+K22+K25</f>
        <v>-3149</v>
      </c>
    </row>
    <row r="28" spans="1:11" ht="14.25">
      <c r="A28" s="43" t="s">
        <v>30</v>
      </c>
      <c r="B28" s="43"/>
      <c r="C28" s="43"/>
      <c r="D28" s="43"/>
      <c r="E28" s="55"/>
      <c r="F28" s="55"/>
      <c r="G28" s="55"/>
      <c r="H28" s="55"/>
      <c r="I28" s="55"/>
      <c r="J28" s="55"/>
      <c r="K28" s="55"/>
    </row>
    <row r="29" spans="1:11" ht="14.25">
      <c r="A29" s="43"/>
      <c r="B29" s="43"/>
      <c r="C29" s="43"/>
      <c r="D29" s="43"/>
      <c r="E29" s="55"/>
      <c r="F29" s="55"/>
      <c r="G29" s="55"/>
      <c r="H29" s="55"/>
      <c r="I29" s="55"/>
      <c r="J29" s="55"/>
      <c r="K29" s="55"/>
    </row>
    <row r="30" spans="1:11" ht="14.25">
      <c r="A30" s="43" t="s">
        <v>31</v>
      </c>
      <c r="B30" s="43"/>
      <c r="C30" s="43"/>
      <c r="D30" s="43"/>
      <c r="E30" s="53">
        <v>0</v>
      </c>
      <c r="F30" s="55"/>
      <c r="G30" s="54">
        <v>6</v>
      </c>
      <c r="H30" s="55"/>
      <c r="I30" s="53">
        <f>+E30+0</f>
        <v>0</v>
      </c>
      <c r="J30" s="55"/>
      <c r="K30" s="53">
        <f>+G30+17</f>
        <v>23</v>
      </c>
    </row>
    <row r="31" spans="1:11" ht="14.25">
      <c r="A31" s="43"/>
      <c r="B31" s="43"/>
      <c r="C31" s="43"/>
      <c r="D31" s="43"/>
      <c r="E31" s="55"/>
      <c r="F31" s="55"/>
      <c r="G31" s="55"/>
      <c r="H31" s="55"/>
      <c r="I31" s="55"/>
      <c r="J31" s="55"/>
      <c r="K31" s="55"/>
    </row>
    <row r="32" spans="1:11" ht="15" thickBot="1">
      <c r="A32" s="43" t="s">
        <v>45</v>
      </c>
      <c r="B32" s="43"/>
      <c r="C32" s="43"/>
      <c r="D32" s="43"/>
      <c r="E32" s="56">
        <f>+E30+E27</f>
        <v>-1669</v>
      </c>
      <c r="F32" s="57"/>
      <c r="G32" s="56">
        <f>+G30+G27</f>
        <v>-1263</v>
      </c>
      <c r="H32" s="57"/>
      <c r="I32" s="56">
        <f>+I30+I27</f>
        <v>-2922</v>
      </c>
      <c r="J32" s="57"/>
      <c r="K32" s="56">
        <f>+K30+K27</f>
        <v>-3126</v>
      </c>
    </row>
    <row r="33" spans="1:11" ht="15" thickTop="1">
      <c r="A33" s="43"/>
      <c r="B33" s="43"/>
      <c r="C33" s="43"/>
      <c r="D33" s="43"/>
      <c r="E33" s="55"/>
      <c r="F33" s="58"/>
      <c r="G33" s="55"/>
      <c r="H33" s="58"/>
      <c r="I33" s="55"/>
      <c r="J33" s="58"/>
      <c r="K33" s="55"/>
    </row>
    <row r="34" spans="1:11" ht="14.25">
      <c r="A34" s="43"/>
      <c r="B34" s="43"/>
      <c r="C34" s="43"/>
      <c r="D34" s="43"/>
      <c r="E34" s="55"/>
      <c r="F34" s="55"/>
      <c r="G34" s="55"/>
      <c r="H34" s="55"/>
      <c r="I34" s="55"/>
      <c r="J34" s="55"/>
      <c r="K34" s="55"/>
    </row>
    <row r="35" spans="1:11" ht="14.25">
      <c r="A35" s="43" t="s">
        <v>32</v>
      </c>
      <c r="B35" s="43"/>
      <c r="C35" s="43"/>
      <c r="D35" s="43"/>
      <c r="E35" s="55" t="s">
        <v>15</v>
      </c>
      <c r="F35" s="55"/>
      <c r="G35" s="55"/>
      <c r="H35" s="55"/>
      <c r="I35" s="55" t="s">
        <v>15</v>
      </c>
      <c r="J35" s="55"/>
      <c r="K35" s="55"/>
    </row>
    <row r="36" spans="1:11" ht="14.25">
      <c r="A36" s="43" t="s">
        <v>33</v>
      </c>
      <c r="B36" s="43"/>
      <c r="C36" s="43"/>
      <c r="D36" s="43"/>
      <c r="E36" s="68">
        <f>+notes!F187</f>
        <v>-6.419971535177135</v>
      </c>
      <c r="F36" s="52"/>
      <c r="G36" s="68">
        <f>+notes!H187</f>
        <v>-6.315315765788289</v>
      </c>
      <c r="H36" s="52"/>
      <c r="I36" s="68">
        <f>+notes!J187</f>
        <v>-12.705452648056353</v>
      </c>
      <c r="J36" s="52"/>
      <c r="K36" s="68">
        <f>+notes!L187</f>
        <v>-15.630781539076954</v>
      </c>
    </row>
    <row r="37" spans="1:11" ht="14.25">
      <c r="A37" s="43" t="s">
        <v>34</v>
      </c>
      <c r="B37" s="43"/>
      <c r="C37" s="43"/>
      <c r="D37" s="43"/>
      <c r="E37" s="79" t="s">
        <v>266</v>
      </c>
      <c r="F37" s="45"/>
      <c r="G37" s="79" t="s">
        <v>266</v>
      </c>
      <c r="H37" s="45"/>
      <c r="I37" s="79" t="s">
        <v>266</v>
      </c>
      <c r="J37" s="45"/>
      <c r="K37" s="79" t="s">
        <v>266</v>
      </c>
    </row>
    <row r="38" spans="1:11" ht="14.25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</row>
    <row r="39" spans="1:11" ht="14.25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</row>
    <row r="40" spans="1:11" ht="14.25">
      <c r="A40" s="43" t="s">
        <v>182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</row>
    <row r="42" spans="1:4" ht="12.75">
      <c r="A42" s="10" t="s">
        <v>139</v>
      </c>
      <c r="B42" s="10"/>
      <c r="C42" s="10"/>
      <c r="D42" s="10"/>
    </row>
    <row r="43" spans="1:4" ht="12.75">
      <c r="A43" s="10" t="s">
        <v>189</v>
      </c>
      <c r="B43" s="10"/>
      <c r="C43" s="10"/>
      <c r="D43" s="10"/>
    </row>
    <row r="48" ht="14.25">
      <c r="L48" s="4" t="s">
        <v>15</v>
      </c>
    </row>
  </sheetData>
  <printOptions/>
  <pageMargins left="0.75" right="0.75" top="1" bottom="1" header="0.5" footer="0.5"/>
  <pageSetup fitToHeight="1" fitToWidth="1" horizontalDpi="300" verticalDpi="3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workbookViewId="0" topLeftCell="A1">
      <selection activeCell="A23" sqref="A23"/>
    </sheetView>
  </sheetViews>
  <sheetFormatPr defaultColWidth="9.140625" defaultRowHeight="12.75"/>
  <cols>
    <col min="1" max="3" width="12.7109375" style="0" customWidth="1"/>
    <col min="4" max="4" width="2.7109375" style="0" customWidth="1"/>
    <col min="5" max="5" width="12.7109375" style="0" customWidth="1"/>
    <col min="6" max="6" width="2.7109375" style="0" customWidth="1"/>
    <col min="7" max="7" width="12.7109375" style="0" customWidth="1"/>
    <col min="8" max="8" width="2.7109375" style="0" customWidth="1"/>
    <col min="9" max="9" width="12.7109375" style="0" customWidth="1"/>
    <col min="10" max="10" width="2.7109375" style="0" customWidth="1"/>
    <col min="11" max="11" width="12.7109375" style="0" customWidth="1"/>
    <col min="12" max="12" width="2.7109375" style="0" customWidth="1"/>
    <col min="13" max="13" width="12.7109375" style="0" customWidth="1"/>
    <col min="14" max="14" width="2.7109375" style="0" customWidth="1"/>
  </cols>
  <sheetData>
    <row r="1" spans="1:13" ht="15.75">
      <c r="A1" s="2" t="s">
        <v>0</v>
      </c>
      <c r="B1" s="2"/>
      <c r="C1" s="2"/>
      <c r="D1" s="2"/>
      <c r="M1" s="69"/>
    </row>
    <row r="2" spans="1:4" ht="15">
      <c r="A2" s="11" t="s">
        <v>216</v>
      </c>
      <c r="B2" s="4"/>
      <c r="C2" s="4"/>
      <c r="D2" s="4"/>
    </row>
    <row r="3" spans="1:4" ht="15.75">
      <c r="A3" s="3" t="s">
        <v>122</v>
      </c>
      <c r="B3" s="3"/>
      <c r="C3" s="3"/>
      <c r="D3" s="3"/>
    </row>
    <row r="6" spans="5:13" ht="15">
      <c r="E6" s="80" t="s">
        <v>38</v>
      </c>
      <c r="F6" s="80"/>
      <c r="G6" s="80"/>
      <c r="H6" s="80"/>
      <c r="I6" s="80"/>
      <c r="J6" s="11"/>
      <c r="K6" s="70" t="s">
        <v>39</v>
      </c>
      <c r="L6" s="71"/>
      <c r="M6" s="71"/>
    </row>
    <row r="8" spans="5:13" ht="12.75">
      <c r="E8" s="6"/>
      <c r="F8" s="6"/>
      <c r="G8" s="6"/>
      <c r="H8" s="6"/>
      <c r="I8" s="6" t="s">
        <v>40</v>
      </c>
      <c r="J8" s="6"/>
      <c r="K8" s="6" t="s">
        <v>15</v>
      </c>
      <c r="L8" s="6"/>
      <c r="M8" s="6"/>
    </row>
    <row r="9" spans="5:13" ht="12.75">
      <c r="E9" s="6" t="s">
        <v>35</v>
      </c>
      <c r="F9" s="6"/>
      <c r="G9" s="6" t="s">
        <v>35</v>
      </c>
      <c r="H9" s="6"/>
      <c r="I9" s="6" t="s">
        <v>41</v>
      </c>
      <c r="J9" s="6"/>
      <c r="K9" s="6" t="s">
        <v>42</v>
      </c>
      <c r="L9" s="6"/>
      <c r="M9" s="6"/>
    </row>
    <row r="10" spans="5:13" ht="12.75">
      <c r="E10" s="6" t="s">
        <v>36</v>
      </c>
      <c r="F10" s="6"/>
      <c r="G10" s="6" t="s">
        <v>37</v>
      </c>
      <c r="H10" s="6"/>
      <c r="I10" s="6" t="s">
        <v>183</v>
      </c>
      <c r="J10" s="6"/>
      <c r="K10" s="6" t="s">
        <v>43</v>
      </c>
      <c r="L10" s="6"/>
      <c r="M10" s="6" t="s">
        <v>44</v>
      </c>
    </row>
    <row r="11" spans="5:13" ht="12.75">
      <c r="E11" s="6" t="s">
        <v>6</v>
      </c>
      <c r="F11" s="6"/>
      <c r="G11" s="6" t="s">
        <v>6</v>
      </c>
      <c r="H11" s="6"/>
      <c r="I11" s="6" t="s">
        <v>6</v>
      </c>
      <c r="J11" s="6"/>
      <c r="K11" s="6" t="s">
        <v>6</v>
      </c>
      <c r="L11" s="6"/>
      <c r="M11" s="6" t="s">
        <v>6</v>
      </c>
    </row>
    <row r="12" spans="5:13" ht="12.75">
      <c r="E12" s="29"/>
      <c r="F12" s="29"/>
      <c r="G12" s="29"/>
      <c r="H12" s="29"/>
      <c r="I12" s="29"/>
      <c r="J12" s="29"/>
      <c r="K12" s="29"/>
      <c r="L12" s="29"/>
      <c r="M12" s="29"/>
    </row>
    <row r="13" spans="1:13" ht="15">
      <c r="A13" s="11" t="s">
        <v>217</v>
      </c>
      <c r="B13" s="11"/>
      <c r="C13" s="11"/>
      <c r="D13" s="11"/>
      <c r="E13" s="30"/>
      <c r="F13" s="30"/>
      <c r="G13" s="30"/>
      <c r="H13" s="30"/>
      <c r="I13" s="30"/>
      <c r="J13" s="30"/>
      <c r="K13" s="30"/>
      <c r="L13" s="30"/>
      <c r="M13" s="30"/>
    </row>
    <row r="14" spans="1:13" ht="15">
      <c r="A14" s="14" t="s">
        <v>218</v>
      </c>
      <c r="B14" s="14"/>
      <c r="C14" s="14"/>
      <c r="D14" s="14"/>
      <c r="E14" s="30"/>
      <c r="F14" s="30"/>
      <c r="G14" s="30"/>
      <c r="H14" s="30"/>
      <c r="I14" s="30"/>
      <c r="J14" s="30"/>
      <c r="K14" s="30"/>
      <c r="L14" s="30"/>
      <c r="M14" s="30"/>
    </row>
    <row r="15" spans="1:13" ht="14.25">
      <c r="A15" s="4"/>
      <c r="B15" s="4"/>
      <c r="C15" s="4"/>
      <c r="D15" s="4"/>
      <c r="E15" s="30"/>
      <c r="F15" s="30"/>
      <c r="G15" s="30"/>
      <c r="H15" s="30"/>
      <c r="I15" s="30"/>
      <c r="J15" s="30"/>
      <c r="K15" s="30"/>
      <c r="L15" s="30"/>
      <c r="M15" s="30"/>
    </row>
    <row r="16" spans="1:13" ht="14.25">
      <c r="A16" s="4" t="s">
        <v>190</v>
      </c>
      <c r="B16" s="4"/>
      <c r="C16" s="4"/>
      <c r="D16" s="4"/>
      <c r="E16" s="41">
        <v>19999</v>
      </c>
      <c r="F16" s="41"/>
      <c r="G16" s="41">
        <v>6460</v>
      </c>
      <c r="H16" s="30"/>
      <c r="I16" s="30">
        <v>0</v>
      </c>
      <c r="J16" s="30"/>
      <c r="K16" s="41">
        <v>-11906</v>
      </c>
      <c r="L16" s="41"/>
      <c r="M16" s="41">
        <f>SUM(E16:K16)</f>
        <v>14553</v>
      </c>
    </row>
    <row r="17" spans="1:13" ht="14.25">
      <c r="A17" s="4"/>
      <c r="B17" s="4"/>
      <c r="C17" s="4"/>
      <c r="D17" s="4"/>
      <c r="E17" s="30"/>
      <c r="F17" s="30"/>
      <c r="G17" s="30"/>
      <c r="H17" s="30"/>
      <c r="I17" s="30"/>
      <c r="J17" s="30"/>
      <c r="K17" s="30"/>
      <c r="L17" s="30"/>
      <c r="M17" s="30"/>
    </row>
    <row r="18" spans="1:13" ht="14.25">
      <c r="A18" s="4" t="s">
        <v>235</v>
      </c>
      <c r="B18" s="4"/>
      <c r="C18" s="4"/>
      <c r="D18" s="4"/>
      <c r="E18" s="30">
        <v>7156</v>
      </c>
      <c r="F18" s="30"/>
      <c r="G18" s="30">
        <v>1747</v>
      </c>
      <c r="H18" s="30"/>
      <c r="I18" s="30">
        <v>0</v>
      </c>
      <c r="J18" s="30"/>
      <c r="K18" s="30">
        <v>0</v>
      </c>
      <c r="L18" s="30"/>
      <c r="M18" s="41">
        <f>SUM(E18:K18)</f>
        <v>8903</v>
      </c>
    </row>
    <row r="19" spans="1:13" ht="14.25">
      <c r="A19" s="4"/>
      <c r="B19" s="4"/>
      <c r="C19" s="4"/>
      <c r="D19" s="4"/>
      <c r="E19" s="30"/>
      <c r="F19" s="30"/>
      <c r="G19" s="30"/>
      <c r="H19" s="30"/>
      <c r="I19" s="30"/>
      <c r="J19" s="30"/>
      <c r="K19" s="30"/>
      <c r="L19" s="30"/>
      <c r="M19" s="30"/>
    </row>
    <row r="20" spans="1:13" ht="14.25">
      <c r="A20" s="4" t="s">
        <v>186</v>
      </c>
      <c r="B20" s="4"/>
      <c r="C20" s="4"/>
      <c r="D20" s="4"/>
      <c r="E20" s="30">
        <v>0</v>
      </c>
      <c r="F20" s="30"/>
      <c r="G20" s="30">
        <v>0</v>
      </c>
      <c r="H20" s="30"/>
      <c r="I20" s="30">
        <v>0</v>
      </c>
      <c r="J20" s="30"/>
      <c r="K20" s="41">
        <f>+'P&amp;L'!I32</f>
        <v>-2922</v>
      </c>
      <c r="L20" s="30"/>
      <c r="M20" s="41">
        <f>SUM(E20:K20)</f>
        <v>-2922</v>
      </c>
    </row>
    <row r="21" spans="1:13" ht="14.25">
      <c r="A21" s="4"/>
      <c r="B21" s="4"/>
      <c r="C21" s="4"/>
      <c r="D21" s="4"/>
      <c r="E21" s="30"/>
      <c r="F21" s="30"/>
      <c r="G21" s="30"/>
      <c r="H21" s="30"/>
      <c r="I21" s="30"/>
      <c r="J21" s="30"/>
      <c r="K21" s="30"/>
      <c r="L21" s="30"/>
      <c r="M21" s="30"/>
    </row>
    <row r="22" spans="1:13" ht="14.25">
      <c r="A22" s="4" t="s">
        <v>191</v>
      </c>
      <c r="B22" s="4"/>
      <c r="C22" s="4"/>
      <c r="D22" s="4"/>
      <c r="E22" s="30"/>
      <c r="F22" s="30"/>
      <c r="G22" s="30"/>
      <c r="H22" s="30"/>
      <c r="I22" s="30" t="s">
        <v>15</v>
      </c>
      <c r="J22" s="30"/>
      <c r="K22" s="30"/>
      <c r="L22" s="30"/>
      <c r="M22" s="30"/>
    </row>
    <row r="23" spans="1:13" ht="14.25">
      <c r="A23" s="4" t="s">
        <v>219</v>
      </c>
      <c r="B23" s="4"/>
      <c r="C23" s="4"/>
      <c r="D23" s="4"/>
      <c r="E23" s="30">
        <v>0</v>
      </c>
      <c r="F23" s="30"/>
      <c r="G23" s="30">
        <v>0</v>
      </c>
      <c r="H23" s="30"/>
      <c r="I23" s="30">
        <v>0</v>
      </c>
      <c r="J23" s="30"/>
      <c r="K23" s="30">
        <v>0</v>
      </c>
      <c r="L23" s="30"/>
      <c r="M23" s="41">
        <f>SUM(E23:K23)</f>
        <v>0</v>
      </c>
    </row>
    <row r="24" spans="1:13" ht="14.25">
      <c r="A24" s="4"/>
      <c r="B24" s="4"/>
      <c r="C24" s="4"/>
      <c r="D24" s="4"/>
      <c r="E24" s="30"/>
      <c r="F24" s="30"/>
      <c r="G24" s="30"/>
      <c r="H24" s="30"/>
      <c r="I24" s="30"/>
      <c r="J24" s="30"/>
      <c r="K24" s="30"/>
      <c r="L24" s="30"/>
      <c r="M24" s="30"/>
    </row>
    <row r="25" spans="1:13" ht="14.25">
      <c r="A25" s="4" t="s">
        <v>220</v>
      </c>
      <c r="B25" s="4"/>
      <c r="C25" s="4"/>
      <c r="D25" s="4"/>
      <c r="E25" s="59">
        <f>SUM(E16:E24)</f>
        <v>27155</v>
      </c>
      <c r="F25" s="41"/>
      <c r="G25" s="59">
        <f>SUM(G16:G24)</f>
        <v>8207</v>
      </c>
      <c r="H25" s="30"/>
      <c r="I25" s="59">
        <f>SUM(I16:I24)</f>
        <v>0</v>
      </c>
      <c r="J25" s="30"/>
      <c r="K25" s="59">
        <f>SUM(K16:K24)</f>
        <v>-14828</v>
      </c>
      <c r="L25" s="41"/>
      <c r="M25" s="59">
        <f>SUM(M16:M24)</f>
        <v>20534</v>
      </c>
    </row>
    <row r="26" spans="1:13" ht="14.25">
      <c r="A26" s="4"/>
      <c r="B26" s="4"/>
      <c r="C26" s="4"/>
      <c r="D26" s="4"/>
      <c r="E26" s="30"/>
      <c r="F26" s="30"/>
      <c r="G26" s="30"/>
      <c r="H26" s="30"/>
      <c r="I26" s="30"/>
      <c r="J26" s="30"/>
      <c r="K26" s="30"/>
      <c r="L26" s="30"/>
      <c r="M26" s="30"/>
    </row>
    <row r="27" spans="1:13" ht="14.25">
      <c r="A27" s="4"/>
      <c r="B27" s="4"/>
      <c r="C27" s="4"/>
      <c r="D27" s="4"/>
      <c r="E27" s="30"/>
      <c r="F27" s="30"/>
      <c r="G27" s="30"/>
      <c r="H27" s="30"/>
      <c r="I27" s="30"/>
      <c r="J27" s="30"/>
      <c r="K27" s="30"/>
      <c r="L27" s="30"/>
      <c r="M27" s="30"/>
    </row>
    <row r="29" spans="1:4" ht="14.25">
      <c r="A29" s="15" t="s">
        <v>46</v>
      </c>
      <c r="B29" s="15"/>
      <c r="C29" s="15"/>
      <c r="D29" s="15"/>
    </row>
    <row r="30" spans="1:4" ht="14.25">
      <c r="A30" s="15" t="s">
        <v>192</v>
      </c>
      <c r="B30" s="15"/>
      <c r="C30" s="15"/>
      <c r="D30" s="15"/>
    </row>
  </sheetData>
  <mergeCells count="1">
    <mergeCell ref="E6:I6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workbookViewId="0" topLeftCell="A1">
      <selection activeCell="H24" sqref="H24"/>
    </sheetView>
  </sheetViews>
  <sheetFormatPr defaultColWidth="9.140625" defaultRowHeight="12.75"/>
  <cols>
    <col min="1" max="1" width="4.7109375" style="0" customWidth="1"/>
    <col min="8" max="8" width="12.7109375" style="0" customWidth="1"/>
  </cols>
  <sheetData>
    <row r="1" spans="1:8" ht="15.75">
      <c r="A1" s="2" t="s">
        <v>0</v>
      </c>
      <c r="B1" s="2"/>
      <c r="C1" s="2"/>
      <c r="H1" s="69"/>
    </row>
    <row r="2" spans="1:3" ht="14.25">
      <c r="A2" s="4" t="s">
        <v>1</v>
      </c>
      <c r="B2" s="4"/>
      <c r="C2" s="4"/>
    </row>
    <row r="3" spans="1:3" ht="15.75">
      <c r="A3" s="2" t="s">
        <v>123</v>
      </c>
      <c r="B3" s="2"/>
      <c r="C3" s="2"/>
    </row>
    <row r="4" spans="1:3" ht="15.75">
      <c r="A4" s="2" t="s">
        <v>15</v>
      </c>
      <c r="B4" s="2"/>
      <c r="C4" s="2"/>
    </row>
    <row r="5" ht="15">
      <c r="H5" s="12" t="s">
        <v>221</v>
      </c>
    </row>
    <row r="6" spans="1:8" ht="15">
      <c r="A6" s="4"/>
      <c r="B6" s="4"/>
      <c r="C6" s="4"/>
      <c r="D6" s="4"/>
      <c r="H6" s="18" t="s">
        <v>124</v>
      </c>
    </row>
    <row r="7" spans="1:8" ht="15">
      <c r="A7" s="4"/>
      <c r="B7" s="4"/>
      <c r="C7" s="4"/>
      <c r="D7" s="4"/>
      <c r="H7" s="27" t="s">
        <v>212</v>
      </c>
    </row>
    <row r="8" spans="1:8" ht="15">
      <c r="A8" s="4"/>
      <c r="B8" s="4"/>
      <c r="C8" s="4"/>
      <c r="D8" s="4"/>
      <c r="H8" s="12" t="s">
        <v>6</v>
      </c>
    </row>
    <row r="9" spans="1:7" ht="12.75">
      <c r="A9" s="13" t="s">
        <v>153</v>
      </c>
      <c r="G9" s="29"/>
    </row>
    <row r="10" spans="7:8" ht="12.75">
      <c r="G10" s="29"/>
      <c r="H10" s="60"/>
    </row>
    <row r="11" spans="1:8" ht="12.75">
      <c r="A11" s="13" t="s">
        <v>47</v>
      </c>
      <c r="H11" s="61">
        <f>+'P&amp;L'!I22</f>
        <v>-2922</v>
      </c>
    </row>
    <row r="12" spans="1:8" ht="12.75">
      <c r="A12" t="s">
        <v>154</v>
      </c>
      <c r="H12" s="61"/>
    </row>
    <row r="13" spans="2:8" ht="12.75">
      <c r="B13" t="s">
        <v>155</v>
      </c>
      <c r="H13" s="61">
        <v>4</v>
      </c>
    </row>
    <row r="14" spans="2:8" ht="12.75">
      <c r="B14" t="s">
        <v>156</v>
      </c>
      <c r="H14" s="61">
        <v>769</v>
      </c>
    </row>
    <row r="15" spans="2:8" ht="12.75">
      <c r="B15" t="s">
        <v>137</v>
      </c>
      <c r="H15" s="61">
        <v>42</v>
      </c>
    </row>
    <row r="16" spans="2:8" ht="12.75">
      <c r="B16" t="s">
        <v>252</v>
      </c>
      <c r="H16" s="61">
        <v>-6</v>
      </c>
    </row>
    <row r="17" spans="2:8" ht="12.75">
      <c r="B17" t="s">
        <v>157</v>
      </c>
      <c r="H17" s="61">
        <v>349</v>
      </c>
    </row>
    <row r="18" spans="2:8" ht="12.75">
      <c r="B18" t="s">
        <v>184</v>
      </c>
      <c r="H18" s="62">
        <v>-3</v>
      </c>
    </row>
    <row r="19" spans="1:8" ht="12.75">
      <c r="A19" s="13" t="s">
        <v>48</v>
      </c>
      <c r="H19" s="61">
        <f>SUM(H11:H18)</f>
        <v>-1767</v>
      </c>
    </row>
    <row r="20" spans="1:8" ht="12.75">
      <c r="A20" s="16" t="s">
        <v>253</v>
      </c>
      <c r="H20" s="61">
        <v>-508</v>
      </c>
    </row>
    <row r="21" spans="1:8" ht="12.75">
      <c r="A21" t="s">
        <v>169</v>
      </c>
      <c r="H21" s="61">
        <v>516</v>
      </c>
    </row>
    <row r="22" spans="1:8" ht="12.75">
      <c r="A22" t="s">
        <v>170</v>
      </c>
      <c r="H22" s="61">
        <v>887</v>
      </c>
    </row>
    <row r="23" spans="1:8" ht="12.75">
      <c r="A23" t="s">
        <v>171</v>
      </c>
      <c r="H23" s="61">
        <v>-1058</v>
      </c>
    </row>
    <row r="24" spans="1:8" ht="12.75">
      <c r="A24" t="s">
        <v>207</v>
      </c>
      <c r="H24" s="61">
        <v>-174</v>
      </c>
    </row>
    <row r="25" spans="1:8" ht="12.75">
      <c r="A25" t="s">
        <v>208</v>
      </c>
      <c r="H25" s="62">
        <v>33</v>
      </c>
    </row>
    <row r="26" spans="1:8" ht="12.75">
      <c r="A26" s="13" t="s">
        <v>185</v>
      </c>
      <c r="H26" s="61">
        <f>SUM(H19:H25)</f>
        <v>-2071</v>
      </c>
    </row>
    <row r="27" spans="1:8" ht="12.75">
      <c r="A27" t="s">
        <v>50</v>
      </c>
      <c r="H27" s="62">
        <v>-277</v>
      </c>
    </row>
    <row r="28" spans="1:8" ht="12.75">
      <c r="A28" s="13" t="s">
        <v>172</v>
      </c>
      <c r="H28" s="61">
        <f>SUM(H26:H27)</f>
        <v>-2348</v>
      </c>
    </row>
    <row r="29" ht="12.75">
      <c r="H29" s="61"/>
    </row>
    <row r="30" spans="1:8" ht="12.75">
      <c r="A30" s="13" t="s">
        <v>158</v>
      </c>
      <c r="H30" s="61"/>
    </row>
    <row r="31" spans="1:8" ht="12.75">
      <c r="A31" t="s">
        <v>255</v>
      </c>
      <c r="H31" s="63">
        <v>8903</v>
      </c>
    </row>
    <row r="32" spans="1:8" ht="12.75">
      <c r="A32" t="s">
        <v>159</v>
      </c>
      <c r="H32" s="64">
        <v>-7553</v>
      </c>
    </row>
    <row r="33" spans="1:8" ht="12.75">
      <c r="A33" t="s">
        <v>254</v>
      </c>
      <c r="H33" s="64">
        <v>93</v>
      </c>
    </row>
    <row r="34" spans="1:8" ht="12.75">
      <c r="A34" t="s">
        <v>49</v>
      </c>
      <c r="H34" s="65">
        <v>3</v>
      </c>
    </row>
    <row r="35" spans="1:8" ht="12.75">
      <c r="A35" s="13" t="s">
        <v>52</v>
      </c>
      <c r="H35" s="61">
        <f>SUM(H31:H34)</f>
        <v>1446</v>
      </c>
    </row>
    <row r="36" ht="12.75">
      <c r="H36" s="61"/>
    </row>
    <row r="37" spans="1:8" ht="12.75">
      <c r="A37" s="13" t="s">
        <v>160</v>
      </c>
      <c r="H37" s="61"/>
    </row>
    <row r="38" spans="1:8" ht="12.75">
      <c r="A38" t="s">
        <v>161</v>
      </c>
      <c r="H38" s="63">
        <v>2431</v>
      </c>
    </row>
    <row r="39" spans="1:8" ht="12.75">
      <c r="A39" t="s">
        <v>162</v>
      </c>
      <c r="H39" s="64">
        <v>-2098</v>
      </c>
    </row>
    <row r="40" spans="1:8" ht="12.75">
      <c r="A40" t="s">
        <v>256</v>
      </c>
      <c r="H40" s="64">
        <v>2998</v>
      </c>
    </row>
    <row r="41" spans="1:8" ht="12.75">
      <c r="A41" t="s">
        <v>257</v>
      </c>
      <c r="H41" s="64">
        <v>1709</v>
      </c>
    </row>
    <row r="42" spans="1:8" ht="12.75">
      <c r="A42" t="s">
        <v>163</v>
      </c>
      <c r="H42" s="64">
        <v>-500</v>
      </c>
    </row>
    <row r="43" spans="1:8" ht="12.75">
      <c r="A43" t="s">
        <v>164</v>
      </c>
      <c r="H43" s="64">
        <v>-9</v>
      </c>
    </row>
    <row r="44" spans="1:8" ht="12.75">
      <c r="A44" t="s">
        <v>50</v>
      </c>
      <c r="H44" s="65">
        <v>-72</v>
      </c>
    </row>
    <row r="45" spans="1:8" ht="12.75">
      <c r="A45" s="13" t="s">
        <v>210</v>
      </c>
      <c r="H45" s="61">
        <f>SUM(H38:H44)</f>
        <v>4459</v>
      </c>
    </row>
    <row r="46" ht="12.75">
      <c r="H46" s="62"/>
    </row>
    <row r="47" spans="1:8" ht="12.75">
      <c r="A47" s="13" t="s">
        <v>209</v>
      </c>
      <c r="H47" s="61">
        <f>+H45+H35+H28</f>
        <v>3557</v>
      </c>
    </row>
    <row r="48" spans="1:8" ht="12.75">
      <c r="A48" s="13"/>
      <c r="H48" s="61"/>
    </row>
    <row r="49" spans="1:8" ht="12.75">
      <c r="A49" s="13" t="s">
        <v>201</v>
      </c>
      <c r="H49" s="61">
        <v>-6202</v>
      </c>
    </row>
    <row r="50" spans="1:8" ht="12.75">
      <c r="A50" s="13"/>
      <c r="H50" s="61"/>
    </row>
    <row r="51" spans="1:8" ht="13.5" thickBot="1">
      <c r="A51" s="13" t="s">
        <v>222</v>
      </c>
      <c r="H51" s="66">
        <f>SUM(H47:H50)</f>
        <v>-2645</v>
      </c>
    </row>
    <row r="52" ht="13.5" thickTop="1">
      <c r="H52" s="61"/>
    </row>
    <row r="53" spans="1:8" ht="12.75">
      <c r="A53" s="13" t="s">
        <v>165</v>
      </c>
      <c r="H53" s="61"/>
    </row>
    <row r="54" ht="12.75">
      <c r="H54" s="61"/>
    </row>
    <row r="55" spans="2:8" ht="12.75">
      <c r="B55" t="s">
        <v>213</v>
      </c>
      <c r="H55" s="61">
        <f>+'BS'!D19</f>
        <v>1159</v>
      </c>
    </row>
    <row r="56" spans="2:8" ht="12.75">
      <c r="B56" t="s">
        <v>11</v>
      </c>
      <c r="H56" s="61">
        <f>+'BS'!D20</f>
        <v>992</v>
      </c>
    </row>
    <row r="57" spans="2:8" ht="12.75">
      <c r="B57" t="s">
        <v>51</v>
      </c>
      <c r="H57" s="61">
        <f>-notes!J154</f>
        <v>-4796</v>
      </c>
    </row>
    <row r="58" ht="13.5" thickBot="1">
      <c r="H58" s="66">
        <f>SUM(H55:H57)</f>
        <v>-2645</v>
      </c>
    </row>
    <row r="59" ht="13.5" thickTop="1">
      <c r="H59" s="61"/>
    </row>
    <row r="60" spans="5:8" ht="14.25">
      <c r="E60" s="7"/>
      <c r="H60" s="60"/>
    </row>
    <row r="61" spans="5:8" ht="14.25">
      <c r="E61" s="7"/>
      <c r="H61" s="60"/>
    </row>
    <row r="62" spans="5:8" ht="12.75">
      <c r="E62" s="5"/>
      <c r="H62" s="60"/>
    </row>
  </sheetData>
  <printOptions/>
  <pageMargins left="0.75" right="0.75" top="1" bottom="1" header="0.5" footer="0.5"/>
  <pageSetup fitToHeight="1" fitToWidth="1" horizontalDpi="300" verticalDpi="3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11"/>
  <sheetViews>
    <sheetView tabSelected="1" workbookViewId="0" topLeftCell="A204">
      <selection activeCell="C213" sqref="C213"/>
    </sheetView>
  </sheetViews>
  <sheetFormatPr defaultColWidth="9.140625" defaultRowHeight="12.75"/>
  <cols>
    <col min="1" max="1" width="3.28125" style="0" customWidth="1"/>
    <col min="2" max="2" width="2.8515625" style="0" customWidth="1"/>
    <col min="3" max="3" width="6.140625" style="0" customWidth="1"/>
    <col min="4" max="4" width="10.7109375" style="0" customWidth="1"/>
    <col min="5" max="5" width="13.140625" style="0" customWidth="1"/>
    <col min="6" max="6" width="11.7109375" style="0" customWidth="1"/>
    <col min="7" max="7" width="1.7109375" style="0" customWidth="1"/>
    <col min="8" max="8" width="11.7109375" style="0" customWidth="1"/>
    <col min="9" max="9" width="1.7109375" style="0" customWidth="1"/>
    <col min="10" max="10" width="11.7109375" style="0" customWidth="1"/>
    <col min="11" max="11" width="1.7109375" style="0" customWidth="1"/>
    <col min="12" max="12" width="12.140625" style="0" customWidth="1"/>
    <col min="13" max="13" width="1.7109375" style="0" customWidth="1"/>
    <col min="14" max="14" width="0.85546875" style="0" customWidth="1"/>
    <col min="15" max="15" width="2.7109375" style="0" customWidth="1"/>
  </cols>
  <sheetData>
    <row r="1" spans="1:14" ht="18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69"/>
    </row>
    <row r="3" spans="1:12" ht="15">
      <c r="A3" s="20" t="s">
        <v>223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>
      <c r="A4" s="20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4.25">
      <c r="A5" s="4" t="s">
        <v>53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4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5">
      <c r="A7" s="21" t="s">
        <v>54</v>
      </c>
      <c r="B7" s="11" t="s">
        <v>55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4.25">
      <c r="A8" s="4"/>
      <c r="B8" s="4" t="s">
        <v>196</v>
      </c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4.25">
      <c r="A9" s="4"/>
      <c r="B9" s="4" t="s">
        <v>202</v>
      </c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4.25">
      <c r="A10" s="4"/>
      <c r="B10" s="4" t="s">
        <v>203</v>
      </c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14.25">
      <c r="A11" s="4"/>
      <c r="B11" s="4" t="s">
        <v>204</v>
      </c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ht="14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14.25">
      <c r="A13" s="4"/>
      <c r="B13" s="4" t="s">
        <v>144</v>
      </c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4.25">
      <c r="A14" s="4"/>
      <c r="B14" s="4" t="s">
        <v>145</v>
      </c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14.25">
      <c r="A15" s="4"/>
      <c r="B15" s="4" t="s">
        <v>193</v>
      </c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14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4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5">
      <c r="A18" s="21" t="s">
        <v>56</v>
      </c>
      <c r="B18" s="11" t="s">
        <v>57</v>
      </c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14.25">
      <c r="A19" s="4"/>
      <c r="B19" s="22" t="s">
        <v>146</v>
      </c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14.25">
      <c r="A20" s="4"/>
      <c r="B20" s="22" t="s">
        <v>58</v>
      </c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14.25">
      <c r="A21" s="4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14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">
      <c r="A23" s="21" t="s">
        <v>59</v>
      </c>
      <c r="B23" s="11" t="s">
        <v>60</v>
      </c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ht="14.25">
      <c r="A24" s="4"/>
      <c r="B24" s="22" t="s">
        <v>61</v>
      </c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4.25">
      <c r="A25" s="4"/>
      <c r="B25" s="4" t="s">
        <v>126</v>
      </c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4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14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15">
      <c r="A28" s="21" t="s">
        <v>62</v>
      </c>
      <c r="B28" s="11" t="s">
        <v>176</v>
      </c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ht="14.25">
      <c r="A29" s="4"/>
      <c r="B29" s="4" t="s">
        <v>63</v>
      </c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14.25">
      <c r="A30" s="4"/>
      <c r="B30" s="4" t="s">
        <v>141</v>
      </c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ht="14.25">
      <c r="A31" s="4"/>
      <c r="B31" s="4" t="s">
        <v>142</v>
      </c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ht="14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ht="14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5">
      <c r="A34" s="21" t="s">
        <v>64</v>
      </c>
      <c r="B34" s="11" t="s">
        <v>65</v>
      </c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4.25">
      <c r="A35" s="4"/>
      <c r="B35" s="4" t="s">
        <v>166</v>
      </c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4.25">
      <c r="A36" s="4"/>
      <c r="B36" s="4" t="s">
        <v>167</v>
      </c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4.25">
      <c r="A37" s="4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4.25">
      <c r="A38" s="4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ht="15">
      <c r="A39" s="77" t="s">
        <v>66</v>
      </c>
      <c r="B39" s="72" t="s">
        <v>67</v>
      </c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4.25">
      <c r="A40" s="4"/>
      <c r="B40" s="22" t="s">
        <v>68</v>
      </c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4.25">
      <c r="A41" s="4"/>
      <c r="B41" s="22" t="s">
        <v>230</v>
      </c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4.25">
      <c r="A42" s="4"/>
      <c r="B42" s="23" t="s">
        <v>231</v>
      </c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4.25">
      <c r="A43" s="4"/>
      <c r="B43" s="22" t="s">
        <v>232</v>
      </c>
      <c r="C43" s="21" t="s">
        <v>234</v>
      </c>
      <c r="D43" s="4"/>
      <c r="E43" s="4"/>
      <c r="F43" s="4"/>
      <c r="G43" s="4"/>
      <c r="H43" s="4"/>
      <c r="I43" s="4"/>
      <c r="J43" s="4"/>
      <c r="K43" s="4"/>
      <c r="L43" s="4"/>
    </row>
    <row r="44" spans="1:12" ht="14.25">
      <c r="A44" s="4"/>
      <c r="B44" s="23"/>
      <c r="C44" s="4" t="s">
        <v>279</v>
      </c>
      <c r="D44" s="4"/>
      <c r="E44" s="4"/>
      <c r="F44" s="4"/>
      <c r="G44" s="4"/>
      <c r="H44" s="4"/>
      <c r="I44" s="4"/>
      <c r="J44" s="4"/>
      <c r="K44" s="4"/>
      <c r="L44" s="4"/>
    </row>
    <row r="45" spans="1:12" ht="14.25">
      <c r="A45" s="4"/>
      <c r="B45" s="22" t="s">
        <v>233</v>
      </c>
      <c r="C45" s="21" t="s">
        <v>250</v>
      </c>
      <c r="D45" s="4"/>
      <c r="E45" s="4"/>
      <c r="F45" s="4"/>
      <c r="G45" s="4"/>
      <c r="H45" s="4"/>
      <c r="I45" s="4"/>
      <c r="J45" s="4"/>
      <c r="K45" s="4"/>
      <c r="L45" s="4"/>
    </row>
    <row r="46" spans="1:12" ht="14.25">
      <c r="A46" s="4"/>
      <c r="B46" s="23"/>
      <c r="C46" s="4" t="s">
        <v>259</v>
      </c>
      <c r="D46" s="4"/>
      <c r="E46" s="4"/>
      <c r="F46" s="4"/>
      <c r="G46" s="4"/>
      <c r="H46" s="4"/>
      <c r="I46" s="4"/>
      <c r="J46" s="4"/>
      <c r="K46" s="4"/>
      <c r="L46" s="4"/>
    </row>
    <row r="47" spans="1:12" ht="14.25">
      <c r="A47" s="4"/>
      <c r="B47" s="23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ht="14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ht="15">
      <c r="A49" s="21" t="s">
        <v>69</v>
      </c>
      <c r="B49" s="11" t="s">
        <v>70</v>
      </c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ht="14.25">
      <c r="A50" s="4"/>
      <c r="B50" s="22" t="s">
        <v>125</v>
      </c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ht="14.25">
      <c r="A51" s="4"/>
      <c r="B51" s="4" t="s">
        <v>15</v>
      </c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ht="14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ht="15">
      <c r="A53" s="21" t="s">
        <v>71</v>
      </c>
      <c r="B53" s="11" t="s">
        <v>72</v>
      </c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2" ht="14.25">
      <c r="A54" s="4"/>
      <c r="B54" s="22" t="s">
        <v>197</v>
      </c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2" ht="14.25">
      <c r="A55" s="4"/>
      <c r="B55" s="4" t="s">
        <v>198</v>
      </c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 ht="14.25">
      <c r="A56" s="4"/>
      <c r="B56" s="4" t="s">
        <v>199</v>
      </c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 ht="14.25">
      <c r="A57" s="4"/>
      <c r="B57" s="4" t="s">
        <v>200</v>
      </c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2" ht="14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2" ht="14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2" ht="15">
      <c r="A60" s="21" t="s">
        <v>73</v>
      </c>
      <c r="B60" s="11" t="s">
        <v>74</v>
      </c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2" ht="14.25">
      <c r="A61" s="4"/>
      <c r="B61" s="4" t="s">
        <v>147</v>
      </c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2" ht="14.25">
      <c r="A62" s="4"/>
      <c r="B62" s="4" t="s">
        <v>148</v>
      </c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4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4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1:12" ht="15">
      <c r="A65" s="21" t="s">
        <v>75</v>
      </c>
      <c r="B65" s="11" t="s">
        <v>76</v>
      </c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1:12" ht="14.25">
      <c r="A66" s="4"/>
      <c r="B66" s="22" t="s">
        <v>149</v>
      </c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1:12" ht="14.25">
      <c r="A67" s="4"/>
      <c r="B67" s="22" t="s">
        <v>177</v>
      </c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1:12" ht="14.25">
      <c r="A68" s="4"/>
      <c r="B68" s="4" t="s">
        <v>178</v>
      </c>
      <c r="C68" s="4"/>
      <c r="D68" s="4"/>
      <c r="E68" s="4"/>
      <c r="F68" s="4"/>
      <c r="G68" s="4"/>
      <c r="H68" s="4"/>
      <c r="I68" s="4"/>
      <c r="J68" s="4"/>
      <c r="K68" s="4"/>
      <c r="L68" s="4"/>
    </row>
    <row r="69" spans="1:12" ht="14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</row>
    <row r="70" spans="1:12" ht="14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1:12" ht="15">
      <c r="A71" s="21" t="s">
        <v>77</v>
      </c>
      <c r="B71" s="11" t="s">
        <v>78</v>
      </c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4.25">
      <c r="A72" s="4"/>
      <c r="B72" s="22" t="s">
        <v>194</v>
      </c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4.25">
      <c r="A73" s="4"/>
      <c r="B73" s="22" t="s">
        <v>195</v>
      </c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1:12" ht="14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</row>
    <row r="75" spans="1:12" ht="14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</row>
    <row r="76" spans="1:12" ht="15">
      <c r="A76" s="77" t="s">
        <v>79</v>
      </c>
      <c r="B76" s="11" t="s">
        <v>80</v>
      </c>
      <c r="C76" s="4"/>
      <c r="D76" s="4"/>
      <c r="E76" s="4"/>
      <c r="F76" s="4"/>
      <c r="G76" s="4"/>
      <c r="H76" s="4"/>
      <c r="I76" s="4"/>
      <c r="J76" s="4"/>
      <c r="K76" s="4"/>
      <c r="L76" s="4"/>
    </row>
    <row r="77" spans="1:12" ht="14.25">
      <c r="A77" s="4"/>
      <c r="B77" s="22" t="s">
        <v>260</v>
      </c>
      <c r="C77" s="4"/>
      <c r="D77" s="4"/>
      <c r="E77" s="4"/>
      <c r="F77" s="4"/>
      <c r="G77" s="4"/>
      <c r="H77" s="4"/>
      <c r="I77" s="4"/>
      <c r="J77" s="4"/>
      <c r="K77" s="4"/>
      <c r="L77" s="4"/>
    </row>
    <row r="78" spans="1:12" ht="14.25">
      <c r="A78" s="4"/>
      <c r="B78" s="4" t="s">
        <v>261</v>
      </c>
      <c r="C78" s="4"/>
      <c r="D78" s="4"/>
      <c r="E78" s="4"/>
      <c r="F78" s="4"/>
      <c r="G78" s="4"/>
      <c r="H78" s="4"/>
      <c r="I78" s="4"/>
      <c r="J78" s="4"/>
      <c r="K78" s="4"/>
      <c r="L78" s="4"/>
    </row>
    <row r="79" spans="1:12" ht="14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</row>
    <row r="80" spans="1:12" ht="14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">
      <c r="A81" s="21" t="s">
        <v>81</v>
      </c>
      <c r="B81" s="11" t="s">
        <v>82</v>
      </c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1:12" ht="14.25">
      <c r="A82" s="4"/>
      <c r="B82" s="4" t="s">
        <v>262</v>
      </c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1:12" ht="14.25">
      <c r="A83" s="4"/>
      <c r="B83" s="22" t="s">
        <v>280</v>
      </c>
      <c r="C83" s="4"/>
      <c r="D83" s="4"/>
      <c r="E83" s="4"/>
      <c r="F83" s="4"/>
      <c r="G83" s="4"/>
      <c r="H83" s="4"/>
      <c r="I83" s="4"/>
      <c r="J83" s="4"/>
      <c r="K83" s="4"/>
      <c r="L83" s="4"/>
    </row>
    <row r="84" spans="1:12" ht="14.25">
      <c r="A84" s="4"/>
      <c r="B84" s="22" t="s">
        <v>281</v>
      </c>
      <c r="C84" s="4"/>
      <c r="D84" s="4"/>
      <c r="E84" s="4"/>
      <c r="F84" s="4"/>
      <c r="G84" s="4"/>
      <c r="H84" s="4"/>
      <c r="I84" s="4"/>
      <c r="J84" s="4"/>
      <c r="K84" s="4"/>
      <c r="L84" s="4"/>
    </row>
    <row r="85" spans="1:12" ht="14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</row>
    <row r="86" spans="1:12" ht="14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</row>
    <row r="87" spans="1:12" ht="15">
      <c r="A87" s="21" t="s">
        <v>83</v>
      </c>
      <c r="B87" s="11" t="s">
        <v>206</v>
      </c>
      <c r="C87" s="4"/>
      <c r="D87" s="4"/>
      <c r="E87" s="4"/>
      <c r="F87" s="4"/>
      <c r="G87" s="4"/>
      <c r="H87" s="4"/>
      <c r="I87" s="4"/>
      <c r="J87" s="4"/>
      <c r="K87" s="4"/>
      <c r="L87" s="4"/>
    </row>
    <row r="88" spans="1:12" ht="14.25">
      <c r="A88" s="4"/>
      <c r="B88" s="4" t="s">
        <v>224</v>
      </c>
      <c r="C88" s="4"/>
      <c r="D88" s="4"/>
      <c r="E88" s="4"/>
      <c r="F88" s="4"/>
      <c r="G88" s="4"/>
      <c r="H88" s="4"/>
      <c r="I88" s="4"/>
      <c r="J88" s="4"/>
      <c r="K88" s="4"/>
      <c r="L88" s="4"/>
    </row>
    <row r="89" spans="1:12" ht="14.25">
      <c r="A89" s="4"/>
      <c r="B89" s="22" t="s">
        <v>225</v>
      </c>
      <c r="C89" s="4"/>
      <c r="D89" s="4"/>
      <c r="E89" s="4"/>
      <c r="F89" s="4"/>
      <c r="G89" s="4"/>
      <c r="H89" s="4"/>
      <c r="I89" s="4"/>
      <c r="J89" s="4"/>
      <c r="K89" s="4"/>
      <c r="L89" s="4"/>
    </row>
    <row r="90" spans="1:12" ht="14.25">
      <c r="A90" s="4"/>
      <c r="B90" s="4" t="s">
        <v>265</v>
      </c>
      <c r="C90" s="4"/>
      <c r="D90" s="4"/>
      <c r="E90" s="4"/>
      <c r="F90" s="4"/>
      <c r="G90" s="4"/>
      <c r="H90" s="4"/>
      <c r="I90" s="4"/>
      <c r="J90" s="4"/>
      <c r="K90" s="4"/>
      <c r="L90" s="4"/>
    </row>
    <row r="91" spans="1:12" ht="14.25">
      <c r="A91" s="4"/>
      <c r="B91" s="4" t="s">
        <v>226</v>
      </c>
      <c r="C91" s="4"/>
      <c r="D91" s="4"/>
      <c r="E91" s="4"/>
      <c r="F91" s="4"/>
      <c r="G91" s="4"/>
      <c r="H91" s="4"/>
      <c r="I91" s="4"/>
      <c r="J91" s="4"/>
      <c r="K91" s="4"/>
      <c r="L91" s="4"/>
    </row>
    <row r="92" spans="1:12" ht="14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</row>
    <row r="93" spans="1:12" ht="14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</row>
    <row r="94" spans="1:12" ht="15">
      <c r="A94" s="21" t="s">
        <v>84</v>
      </c>
      <c r="B94" s="11" t="s">
        <v>85</v>
      </c>
      <c r="C94" s="4"/>
      <c r="D94" s="4"/>
      <c r="E94" s="4"/>
      <c r="F94" s="4"/>
      <c r="G94" s="4"/>
      <c r="H94" s="4"/>
      <c r="I94" s="4"/>
      <c r="J94" s="4"/>
      <c r="K94" s="4"/>
      <c r="L94" s="4"/>
    </row>
    <row r="95" spans="1:12" ht="14.25">
      <c r="A95" s="4"/>
      <c r="B95" s="22" t="s">
        <v>175</v>
      </c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1:12" ht="14.25">
      <c r="A96" s="4"/>
      <c r="B96" s="23" t="s">
        <v>283</v>
      </c>
      <c r="C96" s="4"/>
      <c r="D96" s="4"/>
      <c r="E96" s="4"/>
      <c r="F96" s="4"/>
      <c r="G96" s="4"/>
      <c r="H96" s="4"/>
      <c r="I96" s="4"/>
      <c r="J96" s="4"/>
      <c r="K96" s="4"/>
      <c r="L96" s="4"/>
    </row>
    <row r="97" spans="1:12" ht="14.25">
      <c r="A97" s="4"/>
      <c r="B97" s="22" t="s">
        <v>284</v>
      </c>
      <c r="C97" s="4"/>
      <c r="D97" s="4"/>
      <c r="E97" s="4"/>
      <c r="F97" s="4"/>
      <c r="G97" s="4"/>
      <c r="H97" s="4"/>
      <c r="I97" s="4"/>
      <c r="J97" s="4"/>
      <c r="K97" s="4"/>
      <c r="L97" s="4"/>
    </row>
    <row r="98" spans="1:12" ht="14.25">
      <c r="A98" s="4"/>
      <c r="B98" s="22"/>
      <c r="C98" s="4"/>
      <c r="D98" s="4"/>
      <c r="E98" s="4"/>
      <c r="F98" s="4"/>
      <c r="G98" s="4"/>
      <c r="H98" s="4"/>
      <c r="I98" s="4"/>
      <c r="J98" s="4"/>
      <c r="K98" s="4"/>
      <c r="L98" s="4"/>
    </row>
    <row r="99" spans="1:12" ht="14.25">
      <c r="A99" s="4"/>
      <c r="B99" s="22"/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spans="1:12" ht="15">
      <c r="A100" s="21" t="s">
        <v>86</v>
      </c>
      <c r="B100" s="11" t="s">
        <v>87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spans="1:12" ht="14.25">
      <c r="A101" s="4"/>
      <c r="B101" s="22" t="s">
        <v>88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spans="1:12" ht="14.25">
      <c r="A102" s="4"/>
      <c r="B102" s="22"/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 spans="1:12" ht="14.25">
      <c r="A103" s="4"/>
      <c r="B103" s="22"/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 spans="1:12" ht="15">
      <c r="A104" s="21" t="s">
        <v>89</v>
      </c>
      <c r="B104" s="11" t="s">
        <v>29</v>
      </c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spans="1:12" ht="14.25">
      <c r="A105" s="4"/>
      <c r="B105" s="22" t="s">
        <v>90</v>
      </c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 spans="1:11" ht="14.25">
      <c r="A106" s="4"/>
      <c r="B106" s="22"/>
      <c r="C106" s="4"/>
      <c r="D106" s="4"/>
      <c r="E106" s="4"/>
      <c r="F106" s="4"/>
      <c r="G106" s="4"/>
      <c r="H106" s="9" t="s">
        <v>91</v>
      </c>
      <c r="I106" s="9"/>
      <c r="J106" s="9" t="s">
        <v>92</v>
      </c>
      <c r="K106" s="9"/>
    </row>
    <row r="107" spans="1:11" ht="14.25">
      <c r="A107" s="4"/>
      <c r="B107" s="22"/>
      <c r="C107" s="4"/>
      <c r="D107" s="4"/>
      <c r="E107" s="4"/>
      <c r="F107" s="4"/>
      <c r="G107" s="4"/>
      <c r="H107" s="9" t="s">
        <v>17</v>
      </c>
      <c r="I107" s="9"/>
      <c r="J107" s="9" t="s">
        <v>93</v>
      </c>
      <c r="K107" s="9"/>
    </row>
    <row r="108" spans="1:11" ht="14.25">
      <c r="A108" s="4"/>
      <c r="B108" s="4" t="s">
        <v>15</v>
      </c>
      <c r="C108" s="4"/>
      <c r="D108" s="4"/>
      <c r="E108" s="4"/>
      <c r="F108" s="4"/>
      <c r="G108" s="4"/>
      <c r="H108" s="28" t="s">
        <v>212</v>
      </c>
      <c r="I108" s="28"/>
      <c r="J108" s="28" t="str">
        <f>+H108</f>
        <v>30/06/2004</v>
      </c>
      <c r="K108" s="9"/>
    </row>
    <row r="109" spans="1:11" ht="14.25">
      <c r="A109" s="4"/>
      <c r="B109" s="4" t="s">
        <v>15</v>
      </c>
      <c r="C109" s="4"/>
      <c r="D109" s="4"/>
      <c r="E109" s="4"/>
      <c r="F109" s="4"/>
      <c r="G109" s="4"/>
      <c r="H109" s="9" t="s">
        <v>6</v>
      </c>
      <c r="I109" s="9"/>
      <c r="J109" s="9" t="s">
        <v>6</v>
      </c>
      <c r="K109" s="9"/>
    </row>
    <row r="110" spans="1:11" ht="14.25">
      <c r="A110" s="4"/>
      <c r="B110" s="4"/>
      <c r="C110" s="15" t="s">
        <v>94</v>
      </c>
      <c r="D110" s="4"/>
      <c r="E110" s="4"/>
      <c r="F110" s="4"/>
      <c r="G110" s="4"/>
      <c r="H110" s="24">
        <v>0</v>
      </c>
      <c r="I110" s="24"/>
      <c r="J110" s="24">
        <v>0</v>
      </c>
      <c r="K110" s="24"/>
    </row>
    <row r="111" spans="1:11" ht="14.25">
      <c r="A111" s="4"/>
      <c r="B111" s="4"/>
      <c r="C111" s="15" t="s">
        <v>95</v>
      </c>
      <c r="D111" s="4"/>
      <c r="E111" s="4"/>
      <c r="F111" s="4"/>
      <c r="G111" s="4"/>
      <c r="H111" s="24">
        <v>0</v>
      </c>
      <c r="I111" s="24"/>
      <c r="J111" s="24">
        <v>0</v>
      </c>
      <c r="K111" s="24"/>
    </row>
    <row r="112" spans="1:11" ht="14.25">
      <c r="A112" s="4"/>
      <c r="B112" s="4"/>
      <c r="C112" s="15" t="s">
        <v>96</v>
      </c>
      <c r="D112" s="4"/>
      <c r="E112" s="4"/>
      <c r="F112" s="4"/>
      <c r="G112" s="4"/>
      <c r="H112" s="24">
        <v>0</v>
      </c>
      <c r="I112" s="24"/>
      <c r="J112" s="24">
        <v>0</v>
      </c>
      <c r="K112" s="24"/>
    </row>
    <row r="113" spans="1:11" ht="14.25">
      <c r="A113" s="4"/>
      <c r="B113" s="4"/>
      <c r="C113" s="4"/>
      <c r="D113" s="4"/>
      <c r="E113" s="4"/>
      <c r="F113" s="4"/>
      <c r="G113" s="4"/>
      <c r="H113" s="25">
        <v>0</v>
      </c>
      <c r="I113" s="75"/>
      <c r="J113" s="25">
        <v>0</v>
      </c>
      <c r="K113" s="24"/>
    </row>
    <row r="114" spans="1:12" ht="14.25">
      <c r="A114" s="4"/>
      <c r="B114" s="4" t="s">
        <v>15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</row>
    <row r="115" spans="1:12" ht="14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</row>
    <row r="116" spans="1:12" ht="15">
      <c r="A116" s="21" t="s">
        <v>97</v>
      </c>
      <c r="B116" s="11" t="s">
        <v>98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 spans="1:12" ht="14.25">
      <c r="A117" s="4"/>
      <c r="B117" s="22" t="s">
        <v>99</v>
      </c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8" spans="1:12" ht="14.25">
      <c r="A118" s="4"/>
      <c r="B118" s="22" t="s">
        <v>181</v>
      </c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 spans="1:12" ht="14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</row>
    <row r="120" spans="1:12" ht="14.25">
      <c r="A120" s="4"/>
      <c r="B120" s="4" t="s">
        <v>15</v>
      </c>
      <c r="C120" s="4"/>
      <c r="D120" s="4"/>
      <c r="E120" s="4"/>
      <c r="F120" s="4"/>
      <c r="G120" s="4"/>
      <c r="H120" s="4"/>
      <c r="I120" s="4"/>
      <c r="J120" s="4"/>
      <c r="K120" s="4"/>
      <c r="L120" s="4"/>
    </row>
    <row r="121" spans="1:12" ht="15">
      <c r="A121" s="21" t="s">
        <v>100</v>
      </c>
      <c r="B121" s="11" t="s">
        <v>101</v>
      </c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spans="1:12" ht="14.25">
      <c r="A122" s="4"/>
      <c r="B122" s="4" t="s">
        <v>150</v>
      </c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 spans="1:12" ht="14.25">
      <c r="A123" s="4"/>
      <c r="B123" s="4" t="s">
        <v>102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 spans="1:12" ht="14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5" spans="1:12" ht="14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</row>
    <row r="126" spans="1:12" ht="15">
      <c r="A126" s="77" t="s">
        <v>103</v>
      </c>
      <c r="B126" s="11" t="s">
        <v>104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7" spans="1:12" ht="14.25">
      <c r="A127" s="4" t="s">
        <v>15</v>
      </c>
      <c r="B127" s="4" t="s">
        <v>245</v>
      </c>
      <c r="C127" s="4"/>
      <c r="D127" s="4"/>
      <c r="E127" s="4"/>
      <c r="F127" s="4"/>
      <c r="G127" s="4"/>
      <c r="H127" s="4"/>
      <c r="I127" s="4"/>
      <c r="J127" s="4"/>
      <c r="K127" s="4"/>
      <c r="L127" s="4"/>
    </row>
    <row r="128" spans="1:12" ht="14.25">
      <c r="A128" s="4"/>
      <c r="B128" s="4" t="s">
        <v>270</v>
      </c>
      <c r="C128" s="4"/>
      <c r="D128" s="4"/>
      <c r="E128" s="4"/>
      <c r="F128" s="4"/>
      <c r="G128" s="4"/>
      <c r="H128" s="4"/>
      <c r="I128" s="4"/>
      <c r="J128" s="4"/>
      <c r="K128" s="4"/>
      <c r="L128" s="4"/>
    </row>
    <row r="129" spans="1:12" ht="14.25">
      <c r="A129" s="4"/>
      <c r="B129" s="4" t="s">
        <v>271</v>
      </c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0" spans="1:12" ht="14.25">
      <c r="A130" s="4"/>
      <c r="B130" s="4" t="s">
        <v>272</v>
      </c>
      <c r="C130" s="4"/>
      <c r="D130" s="4"/>
      <c r="E130" s="4"/>
      <c r="F130" s="4"/>
      <c r="G130" s="4"/>
      <c r="H130" s="4"/>
      <c r="I130" s="4"/>
      <c r="J130" s="4"/>
      <c r="K130" s="4"/>
      <c r="L130" s="4"/>
    </row>
    <row r="131" spans="1:12" ht="14.25">
      <c r="A131" s="4"/>
      <c r="B131" s="4" t="s">
        <v>276</v>
      </c>
      <c r="C131" s="4"/>
      <c r="D131" s="4"/>
      <c r="E131" s="4"/>
      <c r="F131" s="4"/>
      <c r="G131" s="4"/>
      <c r="H131" s="4"/>
      <c r="I131" s="4"/>
      <c r="J131" s="4"/>
      <c r="K131" s="4"/>
      <c r="L131" s="4"/>
    </row>
    <row r="132" spans="1:12" ht="14.25">
      <c r="A132" s="4"/>
      <c r="B132" s="4" t="s">
        <v>273</v>
      </c>
      <c r="C132" s="4"/>
      <c r="D132" s="4"/>
      <c r="E132" s="4"/>
      <c r="F132" s="4"/>
      <c r="G132" s="4"/>
      <c r="H132" s="4"/>
      <c r="I132" s="4"/>
      <c r="J132" s="4"/>
      <c r="K132" s="4"/>
      <c r="L132" s="4"/>
    </row>
    <row r="133" spans="1:12" ht="14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</row>
    <row r="134" spans="1:12" ht="14.25">
      <c r="A134" s="4"/>
      <c r="B134" s="4" t="s">
        <v>274</v>
      </c>
      <c r="C134" s="4"/>
      <c r="D134" s="4"/>
      <c r="E134" s="4"/>
      <c r="F134" s="4"/>
      <c r="G134" s="4"/>
      <c r="H134" s="4"/>
      <c r="I134" s="4"/>
      <c r="J134" s="4"/>
      <c r="K134" s="4"/>
      <c r="L134" s="4"/>
    </row>
    <row r="135" spans="1:12" ht="14.25">
      <c r="A135" s="4"/>
      <c r="B135" s="4" t="s">
        <v>275</v>
      </c>
      <c r="C135" s="4"/>
      <c r="D135" s="4"/>
      <c r="E135" s="4"/>
      <c r="F135" s="4"/>
      <c r="G135" s="4"/>
      <c r="H135" s="4"/>
      <c r="I135" s="4"/>
      <c r="J135" s="4"/>
      <c r="K135" s="4"/>
      <c r="L135" s="4"/>
    </row>
    <row r="136" spans="1:12" ht="14.25">
      <c r="A136" s="4"/>
      <c r="B136" s="4" t="s">
        <v>282</v>
      </c>
      <c r="C136" s="4"/>
      <c r="D136" s="4"/>
      <c r="E136" s="4"/>
      <c r="F136" s="4"/>
      <c r="G136" s="4"/>
      <c r="H136" s="4"/>
      <c r="I136" s="4"/>
      <c r="J136" s="4"/>
      <c r="K136" s="4"/>
      <c r="L136" s="4"/>
    </row>
    <row r="137" spans="1:12" ht="14.25">
      <c r="A137" s="4"/>
      <c r="B137" s="4" t="s">
        <v>277</v>
      </c>
      <c r="C137" s="4"/>
      <c r="D137" s="4"/>
      <c r="E137" s="4"/>
      <c r="F137" s="4"/>
      <c r="G137" s="4"/>
      <c r="H137" s="4"/>
      <c r="I137" s="4"/>
      <c r="J137" s="4"/>
      <c r="K137" s="4"/>
      <c r="L137" s="4"/>
    </row>
    <row r="138" spans="1:12" ht="14.25">
      <c r="A138" s="4"/>
      <c r="B138" s="4" t="s">
        <v>278</v>
      </c>
      <c r="C138" s="4"/>
      <c r="D138" s="4"/>
      <c r="E138" s="4"/>
      <c r="F138" s="4"/>
      <c r="G138" s="4"/>
      <c r="H138" s="4"/>
      <c r="I138" s="4"/>
      <c r="J138" s="4"/>
      <c r="K138" s="4"/>
      <c r="L138" s="4"/>
    </row>
    <row r="139" spans="1:12" ht="14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</row>
    <row r="140" spans="1:12" ht="14.25">
      <c r="A140" s="4"/>
      <c r="B140" s="4" t="s">
        <v>249</v>
      </c>
      <c r="C140" s="4"/>
      <c r="D140" s="4"/>
      <c r="E140" s="4"/>
      <c r="F140" s="4"/>
      <c r="G140" s="4"/>
      <c r="H140" s="4"/>
      <c r="I140" s="4"/>
      <c r="J140" s="4"/>
      <c r="K140" s="4"/>
      <c r="L140" s="4"/>
    </row>
    <row r="141" spans="1:12" ht="14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</row>
    <row r="142" spans="1:12" ht="14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</row>
    <row r="143" spans="1:14" ht="15">
      <c r="A143" s="21" t="s">
        <v>106</v>
      </c>
      <c r="B143" s="11" t="s">
        <v>107</v>
      </c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</row>
    <row r="144" spans="1:14" ht="14.25">
      <c r="A144" s="4"/>
      <c r="B144" s="4" t="s">
        <v>227</v>
      </c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1:14" ht="14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</row>
    <row r="146" spans="1:14" ht="14.25">
      <c r="A146" s="4"/>
      <c r="B146" s="4"/>
      <c r="C146" s="4"/>
      <c r="D146" s="4"/>
      <c r="E146" s="4"/>
      <c r="F146" s="4"/>
      <c r="G146" s="4"/>
      <c r="H146" s="4"/>
      <c r="I146" s="4"/>
      <c r="J146" s="9" t="s">
        <v>6</v>
      </c>
      <c r="K146" s="9"/>
      <c r="L146" s="73"/>
      <c r="M146" s="4"/>
      <c r="N146" s="4"/>
    </row>
    <row r="147" spans="1:14" ht="14.25">
      <c r="A147" s="4"/>
      <c r="B147" s="4"/>
      <c r="C147" s="4" t="s">
        <v>108</v>
      </c>
      <c r="D147" s="4"/>
      <c r="E147" s="4"/>
      <c r="F147" s="4"/>
      <c r="G147" s="4"/>
      <c r="H147" s="4"/>
      <c r="I147" s="4"/>
      <c r="J147" s="4"/>
      <c r="K147" s="4"/>
      <c r="L147" s="74"/>
      <c r="M147" s="4"/>
      <c r="N147" s="4"/>
    </row>
    <row r="148" spans="1:14" ht="14.25">
      <c r="A148" s="4"/>
      <c r="B148" s="4"/>
      <c r="C148" s="4" t="s">
        <v>109</v>
      </c>
      <c r="D148" s="4"/>
      <c r="E148" s="4"/>
      <c r="F148" s="4"/>
      <c r="G148" s="4"/>
      <c r="H148" s="4"/>
      <c r="I148" s="4"/>
      <c r="J148" s="8">
        <v>74</v>
      </c>
      <c r="K148" s="8"/>
      <c r="L148" s="8"/>
      <c r="M148" s="4"/>
      <c r="N148" s="4"/>
    </row>
    <row r="149" spans="1:14" ht="14.25">
      <c r="A149" s="4"/>
      <c r="B149" s="4"/>
      <c r="C149" s="4" t="s">
        <v>228</v>
      </c>
      <c r="D149" s="4"/>
      <c r="E149" s="4"/>
      <c r="F149" s="4"/>
      <c r="G149" s="4"/>
      <c r="H149" s="4"/>
      <c r="I149" s="4"/>
      <c r="J149" s="8">
        <v>1354</v>
      </c>
      <c r="K149" s="8"/>
      <c r="L149" s="8"/>
      <c r="M149" s="4"/>
      <c r="N149" s="4"/>
    </row>
    <row r="150" spans="1:14" ht="15" thickBot="1">
      <c r="A150" s="4"/>
      <c r="B150" s="4"/>
      <c r="C150" s="4"/>
      <c r="D150" s="4"/>
      <c r="E150" s="4"/>
      <c r="F150" s="4"/>
      <c r="G150" s="4"/>
      <c r="H150" s="4"/>
      <c r="I150" s="4"/>
      <c r="J150" s="17">
        <f>SUM(J148:J149)</f>
        <v>1428</v>
      </c>
      <c r="K150" s="8"/>
      <c r="L150" s="8"/>
      <c r="M150" s="4"/>
      <c r="N150" s="4"/>
    </row>
    <row r="151" spans="1:14" ht="15" thickTop="1">
      <c r="A151" s="4"/>
      <c r="B151" s="4"/>
      <c r="C151" s="4" t="s">
        <v>110</v>
      </c>
      <c r="D151" s="4"/>
      <c r="E151" s="4"/>
      <c r="F151" s="4"/>
      <c r="G151" s="4"/>
      <c r="H151" s="4"/>
      <c r="I151" s="4"/>
      <c r="J151" s="7"/>
      <c r="K151" s="7"/>
      <c r="L151" s="8"/>
      <c r="M151" s="4"/>
      <c r="N151" s="4"/>
    </row>
    <row r="152" spans="1:14" ht="14.25">
      <c r="A152" s="4"/>
      <c r="B152" s="4"/>
      <c r="C152" s="4" t="s">
        <v>111</v>
      </c>
      <c r="D152" s="4"/>
      <c r="E152" s="4"/>
      <c r="F152" s="4"/>
      <c r="G152" s="4"/>
      <c r="H152" s="4"/>
      <c r="I152" s="4"/>
      <c r="J152" s="7">
        <v>21</v>
      </c>
      <c r="K152" s="7"/>
      <c r="L152" s="8"/>
      <c r="M152" s="4"/>
      <c r="N152" s="4"/>
    </row>
    <row r="153" spans="1:14" ht="14.25">
      <c r="A153" s="4"/>
      <c r="B153" s="4"/>
      <c r="C153" s="4" t="s">
        <v>173</v>
      </c>
      <c r="D153" s="4"/>
      <c r="E153" s="4"/>
      <c r="F153" s="4"/>
      <c r="G153" s="4"/>
      <c r="H153" s="4"/>
      <c r="I153" s="4"/>
      <c r="J153" s="7">
        <v>1481</v>
      </c>
      <c r="K153" s="7"/>
      <c r="L153" s="8"/>
      <c r="M153" s="4"/>
      <c r="N153" s="4"/>
    </row>
    <row r="154" spans="1:14" ht="14.25">
      <c r="A154" s="4"/>
      <c r="B154" s="4"/>
      <c r="C154" s="4"/>
      <c r="D154" s="4" t="s">
        <v>143</v>
      </c>
      <c r="E154" s="4"/>
      <c r="F154" s="4"/>
      <c r="G154" s="4"/>
      <c r="H154" s="4"/>
      <c r="I154" s="4"/>
      <c r="J154" s="7">
        <v>4796</v>
      </c>
      <c r="K154" s="7"/>
      <c r="L154" s="8"/>
      <c r="M154" s="4"/>
      <c r="N154" s="4"/>
    </row>
    <row r="155" spans="1:14" ht="14.25">
      <c r="A155" s="4"/>
      <c r="B155" s="4"/>
      <c r="C155" s="4"/>
      <c r="D155" s="4" t="s">
        <v>258</v>
      </c>
      <c r="E155" s="4"/>
      <c r="F155" s="4"/>
      <c r="G155" s="4"/>
      <c r="H155" s="4"/>
      <c r="I155" s="4"/>
      <c r="J155" s="7">
        <v>2998</v>
      </c>
      <c r="K155" s="7"/>
      <c r="L155" s="8"/>
      <c r="M155" s="4"/>
      <c r="N155" s="4"/>
    </row>
    <row r="156" spans="1:14" ht="14.25">
      <c r="A156" s="4"/>
      <c r="B156" s="4"/>
      <c r="C156" s="4" t="s">
        <v>205</v>
      </c>
      <c r="D156" s="4"/>
      <c r="E156" s="4"/>
      <c r="F156" s="4"/>
      <c r="G156" s="4"/>
      <c r="H156" s="4"/>
      <c r="I156" s="4"/>
      <c r="J156" s="7">
        <v>298</v>
      </c>
      <c r="K156" s="7"/>
      <c r="L156" s="8"/>
      <c r="M156" s="4"/>
      <c r="N156" s="4"/>
    </row>
    <row r="157" spans="1:14" ht="15" thickBot="1">
      <c r="A157" s="4"/>
      <c r="B157" s="4"/>
      <c r="C157" s="4"/>
      <c r="D157" s="4"/>
      <c r="E157" s="4"/>
      <c r="F157" s="4"/>
      <c r="G157" s="4"/>
      <c r="H157" s="4"/>
      <c r="I157" s="4"/>
      <c r="J157" s="17">
        <f>SUM(J152:J156)</f>
        <v>9594</v>
      </c>
      <c r="K157" s="8"/>
      <c r="L157" s="8"/>
      <c r="M157" s="4"/>
      <c r="N157" s="4"/>
    </row>
    <row r="158" spans="1:14" ht="15" thickTop="1">
      <c r="A158" s="4"/>
      <c r="B158" s="4"/>
      <c r="C158" s="4"/>
      <c r="D158" s="4"/>
      <c r="E158" s="4"/>
      <c r="F158" s="4"/>
      <c r="G158" s="4"/>
      <c r="H158" s="4"/>
      <c r="I158" s="4"/>
      <c r="J158" s="7"/>
      <c r="K158" s="7"/>
      <c r="L158" s="8"/>
      <c r="M158" s="4"/>
      <c r="N158" s="4"/>
    </row>
    <row r="159" spans="1:14" ht="14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74"/>
      <c r="M159" s="4"/>
      <c r="N159" s="4"/>
    </row>
    <row r="160" spans="1:14" ht="15">
      <c r="A160" s="21" t="s">
        <v>112</v>
      </c>
      <c r="B160" s="11" t="s">
        <v>113</v>
      </c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</row>
    <row r="161" spans="1:14" ht="14.25">
      <c r="A161" s="4"/>
      <c r="B161" s="4" t="s">
        <v>179</v>
      </c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</row>
    <row r="162" spans="1:14" ht="14.25">
      <c r="A162" s="4"/>
      <c r="B162" s="4" t="s">
        <v>180</v>
      </c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</row>
    <row r="163" spans="1:14" ht="14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</row>
    <row r="164" spans="1:14" ht="14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</row>
    <row r="165" spans="1:14" ht="15">
      <c r="A165" s="21" t="s">
        <v>114</v>
      </c>
      <c r="B165" s="11" t="s">
        <v>115</v>
      </c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</row>
    <row r="166" spans="1:14" ht="14.25">
      <c r="A166" s="4"/>
      <c r="B166" s="4" t="s">
        <v>151</v>
      </c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</row>
    <row r="167" spans="1:12" ht="14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</row>
    <row r="168" spans="1:12" ht="14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</row>
    <row r="169" spans="1:14" ht="15">
      <c r="A169" s="21" t="s">
        <v>116</v>
      </c>
      <c r="B169" s="11" t="s">
        <v>117</v>
      </c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</row>
    <row r="170" spans="1:14" ht="14.25">
      <c r="A170" s="4"/>
      <c r="B170" s="4" t="s">
        <v>152</v>
      </c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</row>
    <row r="171" spans="1:14" ht="14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</row>
    <row r="172" spans="1:14" ht="14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</row>
    <row r="173" spans="1:14" ht="15">
      <c r="A173" s="77" t="s">
        <v>118</v>
      </c>
      <c r="B173" s="11" t="s">
        <v>119</v>
      </c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</row>
    <row r="174" spans="1:14" ht="15">
      <c r="A174" s="78" t="s">
        <v>105</v>
      </c>
      <c r="B174" s="11" t="s">
        <v>236</v>
      </c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 spans="1:14" ht="14.25">
      <c r="A175" s="4"/>
      <c r="B175" s="4" t="s">
        <v>237</v>
      </c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</row>
    <row r="176" spans="1:14" ht="14.25">
      <c r="A176" s="4"/>
      <c r="B176" s="4" t="s">
        <v>238</v>
      </c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 spans="1:14" ht="14.25">
      <c r="A177" s="4"/>
      <c r="B177" s="4" t="s">
        <v>239</v>
      </c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</row>
    <row r="178" spans="1:14" ht="15">
      <c r="A178" s="4"/>
      <c r="B178" s="4"/>
      <c r="C178" s="4"/>
      <c r="D178" s="4"/>
      <c r="E178" s="4"/>
      <c r="F178" s="44" t="s">
        <v>16</v>
      </c>
      <c r="G178" s="45"/>
      <c r="H178" s="45" t="s">
        <v>18</v>
      </c>
      <c r="I178" s="45"/>
      <c r="J178" s="44" t="s">
        <v>19</v>
      </c>
      <c r="K178" s="45"/>
      <c r="L178" s="45" t="s">
        <v>18</v>
      </c>
      <c r="M178" s="4"/>
      <c r="N178" s="4"/>
    </row>
    <row r="179" spans="1:14" ht="15">
      <c r="A179" s="4"/>
      <c r="B179" s="4"/>
      <c r="C179" s="4"/>
      <c r="D179" s="4"/>
      <c r="E179" s="4"/>
      <c r="F179" s="44" t="s">
        <v>17</v>
      </c>
      <c r="G179" s="45"/>
      <c r="H179" s="45" t="s">
        <v>17</v>
      </c>
      <c r="I179" s="45"/>
      <c r="J179" s="44" t="s">
        <v>20</v>
      </c>
      <c r="K179" s="45"/>
      <c r="L179" s="45" t="s">
        <v>20</v>
      </c>
      <c r="M179" s="4"/>
      <c r="N179" s="4"/>
    </row>
    <row r="180" spans="1:14" ht="15">
      <c r="A180" s="4"/>
      <c r="B180" s="4"/>
      <c r="C180" s="4"/>
      <c r="D180" s="4"/>
      <c r="E180" s="4"/>
      <c r="F180" s="46" t="s">
        <v>212</v>
      </c>
      <c r="G180" s="45"/>
      <c r="H180" s="47" t="s">
        <v>215</v>
      </c>
      <c r="I180" s="45"/>
      <c r="J180" s="48" t="str">
        <f>+F180</f>
        <v>30/06/2004</v>
      </c>
      <c r="K180" s="45"/>
      <c r="L180" s="49" t="str">
        <f>+H180</f>
        <v>30/06/2003</v>
      </c>
      <c r="M180" s="4"/>
      <c r="N180" s="4"/>
    </row>
    <row r="181" spans="1:14" ht="14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 spans="1:14" ht="14.25">
      <c r="A182" s="4"/>
      <c r="B182" s="4" t="s">
        <v>240</v>
      </c>
      <c r="C182" s="4"/>
      <c r="D182" s="4"/>
      <c r="E182" s="4"/>
      <c r="F182" s="30">
        <f>+'P&amp;L'!E32</f>
        <v>-1669</v>
      </c>
      <c r="G182" s="30"/>
      <c r="H182" s="30">
        <f>+'P&amp;L'!G32</f>
        <v>-1263</v>
      </c>
      <c r="I182" s="30"/>
      <c r="J182" s="30">
        <f>+'P&amp;L'!I32</f>
        <v>-2922</v>
      </c>
      <c r="K182" s="30"/>
      <c r="L182" s="30">
        <f>+'P&amp;L'!K32</f>
        <v>-3126</v>
      </c>
      <c r="M182" s="4"/>
      <c r="N182" s="4"/>
    </row>
    <row r="183" spans="1:14" ht="14.25">
      <c r="A183" s="4"/>
      <c r="B183" s="4"/>
      <c r="C183" s="4"/>
      <c r="D183" s="4"/>
      <c r="E183" s="4"/>
      <c r="F183" s="30"/>
      <c r="G183" s="30"/>
      <c r="H183" s="30"/>
      <c r="I183" s="30"/>
      <c r="J183" s="30"/>
      <c r="K183" s="30"/>
      <c r="L183" s="30"/>
      <c r="M183" s="4"/>
      <c r="N183" s="4"/>
    </row>
    <row r="184" spans="1:14" ht="14.25">
      <c r="A184" s="4"/>
      <c r="B184" s="22" t="s">
        <v>242</v>
      </c>
      <c r="C184" s="4"/>
      <c r="D184" s="4"/>
      <c r="E184" s="4"/>
      <c r="F184" s="30">
        <v>25997</v>
      </c>
      <c r="G184" s="30"/>
      <c r="H184" s="30">
        <v>19999</v>
      </c>
      <c r="I184" s="30"/>
      <c r="J184" s="30">
        <v>22998</v>
      </c>
      <c r="K184" s="30"/>
      <c r="L184" s="30">
        <v>19999</v>
      </c>
      <c r="M184" s="4"/>
      <c r="N184" s="4"/>
    </row>
    <row r="185" spans="1:14" ht="14.25">
      <c r="A185" s="4"/>
      <c r="B185" s="22" t="s">
        <v>243</v>
      </c>
      <c r="C185" s="4"/>
      <c r="D185" s="4"/>
      <c r="E185" s="4"/>
      <c r="F185" s="30"/>
      <c r="G185" s="30"/>
      <c r="H185" s="30"/>
      <c r="I185" s="30"/>
      <c r="J185" s="30"/>
      <c r="K185" s="30"/>
      <c r="L185" s="30"/>
      <c r="M185" s="4"/>
      <c r="N185" s="4"/>
    </row>
    <row r="186" spans="1:14" ht="14.25">
      <c r="A186" s="4"/>
      <c r="B186" s="4"/>
      <c r="C186" s="4"/>
      <c r="D186" s="4"/>
      <c r="E186" s="4"/>
      <c r="F186" s="30"/>
      <c r="G186" s="30"/>
      <c r="H186" s="30"/>
      <c r="I186" s="30"/>
      <c r="J186" s="30"/>
      <c r="K186" s="30"/>
      <c r="L186" s="30"/>
      <c r="M186" s="4"/>
      <c r="N186" s="4"/>
    </row>
    <row r="187" spans="1:14" ht="14.25">
      <c r="A187" s="4"/>
      <c r="B187" s="4" t="s">
        <v>241</v>
      </c>
      <c r="C187" s="4"/>
      <c r="D187" s="4"/>
      <c r="E187" s="4"/>
      <c r="F187" s="76">
        <f>+F182/F184*100</f>
        <v>-6.419971535177135</v>
      </c>
      <c r="G187" s="76"/>
      <c r="H187" s="76">
        <f>+H182/H184*100</f>
        <v>-6.315315765788289</v>
      </c>
      <c r="I187" s="76"/>
      <c r="J187" s="76">
        <f>+J182/J184*100</f>
        <v>-12.705452648056353</v>
      </c>
      <c r="K187" s="76"/>
      <c r="L187" s="76">
        <f>+L182/L184*100</f>
        <v>-15.630781539076954</v>
      </c>
      <c r="M187" s="4"/>
      <c r="N187" s="4"/>
    </row>
    <row r="188" spans="1:14" ht="14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</row>
    <row r="189" spans="1:14" ht="15">
      <c r="A189" s="78" t="s">
        <v>105</v>
      </c>
      <c r="B189" s="11" t="s">
        <v>244</v>
      </c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</row>
    <row r="190" spans="1:14" ht="14.25">
      <c r="A190" s="4"/>
      <c r="B190" s="4" t="s">
        <v>267</v>
      </c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</row>
    <row r="191" spans="1:14" ht="14.25">
      <c r="A191" s="4"/>
      <c r="B191" s="4" t="s">
        <v>268</v>
      </c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</row>
    <row r="192" spans="1:14" ht="14.25">
      <c r="A192" s="4"/>
      <c r="B192" s="4" t="s">
        <v>269</v>
      </c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</row>
    <row r="193" spans="1:14" ht="14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</row>
    <row r="194" spans="1:14" ht="14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</row>
    <row r="195" spans="1:14" ht="15">
      <c r="A195" s="78">
        <v>26</v>
      </c>
      <c r="B195" s="11" t="s">
        <v>229</v>
      </c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</row>
    <row r="196" spans="1:12" ht="14.25">
      <c r="A196" s="4"/>
      <c r="B196" s="4" t="s">
        <v>251</v>
      </c>
      <c r="C196" s="4"/>
      <c r="D196" s="4"/>
      <c r="E196" s="4"/>
      <c r="F196" s="4"/>
      <c r="G196" s="4"/>
      <c r="H196" s="4"/>
      <c r="I196" s="4"/>
      <c r="J196" s="4"/>
      <c r="K196" s="4"/>
      <c r="L196" s="4"/>
    </row>
    <row r="197" spans="1:12" ht="14.25">
      <c r="A197" s="4"/>
      <c r="B197" s="4" t="s">
        <v>248</v>
      </c>
      <c r="C197" s="4"/>
      <c r="D197" s="4"/>
      <c r="E197" s="4"/>
      <c r="F197" s="4"/>
      <c r="G197" s="4"/>
      <c r="H197" s="4"/>
      <c r="I197" s="4"/>
      <c r="J197" s="4"/>
      <c r="K197" s="4"/>
      <c r="L197" s="4"/>
    </row>
    <row r="198" spans="1:12" ht="14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</row>
    <row r="199" spans="1:12" ht="14.25">
      <c r="A199" s="4"/>
      <c r="B199" s="4"/>
      <c r="C199" s="4"/>
      <c r="D199" s="4"/>
      <c r="E199" s="4"/>
      <c r="F199" s="4"/>
      <c r="G199" s="4"/>
      <c r="H199" s="4"/>
      <c r="I199" s="4"/>
      <c r="J199" s="9" t="s">
        <v>263</v>
      </c>
      <c r="K199" s="9"/>
      <c r="L199" s="9" t="s">
        <v>246</v>
      </c>
    </row>
    <row r="200" spans="1:12" ht="14.25">
      <c r="A200" s="4"/>
      <c r="B200" s="4"/>
      <c r="C200" s="4"/>
      <c r="D200" s="4"/>
      <c r="E200" s="4"/>
      <c r="F200" s="4"/>
      <c r="G200" s="4"/>
      <c r="H200" s="4"/>
      <c r="I200" s="4"/>
      <c r="J200" s="9" t="s">
        <v>6</v>
      </c>
      <c r="K200" s="9"/>
      <c r="L200" s="9" t="s">
        <v>6</v>
      </c>
    </row>
    <row r="201" spans="1:12" ht="14.25">
      <c r="A201" s="4"/>
      <c r="B201" s="4"/>
      <c r="C201" s="4"/>
      <c r="D201" s="4"/>
      <c r="E201" s="4"/>
      <c r="F201" s="4"/>
      <c r="G201" s="4"/>
      <c r="H201" s="4"/>
      <c r="I201" s="4"/>
      <c r="J201" s="30"/>
      <c r="K201" s="30"/>
      <c r="L201" s="30"/>
    </row>
    <row r="202" spans="1:12" ht="14.25">
      <c r="A202" s="4"/>
      <c r="B202" s="4"/>
      <c r="C202" s="4" t="s">
        <v>247</v>
      </c>
      <c r="D202" s="4"/>
      <c r="E202" s="4"/>
      <c r="F202" s="4"/>
      <c r="G202" s="4"/>
      <c r="H202" s="4"/>
      <c r="I202" s="4"/>
      <c r="J202" s="30">
        <v>1269</v>
      </c>
      <c r="K202" s="30"/>
      <c r="L202" s="30">
        <v>1701</v>
      </c>
    </row>
    <row r="203" spans="1:12" ht="14.25">
      <c r="A203" s="4"/>
      <c r="B203" s="4"/>
      <c r="C203" s="4" t="s">
        <v>264</v>
      </c>
      <c r="D203" s="4"/>
      <c r="E203" s="4"/>
      <c r="F203" s="4"/>
      <c r="G203" s="4"/>
      <c r="H203" s="4"/>
      <c r="I203" s="4"/>
      <c r="J203" s="30">
        <v>1200</v>
      </c>
      <c r="K203" s="30"/>
      <c r="L203" s="30">
        <v>768</v>
      </c>
    </row>
    <row r="204" spans="1:12" ht="15" thickBot="1">
      <c r="A204" s="4"/>
      <c r="B204" s="4"/>
      <c r="C204" s="4"/>
      <c r="D204" s="4"/>
      <c r="E204" s="4"/>
      <c r="F204" s="4"/>
      <c r="G204" s="4"/>
      <c r="H204" s="4"/>
      <c r="I204" s="4"/>
      <c r="J204" s="34">
        <f>SUM(J201:J203)</f>
        <v>2469</v>
      </c>
      <c r="K204" s="30"/>
      <c r="L204" s="34">
        <f>SUM(L201:L203)</f>
        <v>2469</v>
      </c>
    </row>
    <row r="205" spans="1:12" ht="15" thickTop="1">
      <c r="A205" s="4"/>
      <c r="B205" s="4"/>
      <c r="C205" s="4"/>
      <c r="D205" s="4"/>
      <c r="E205" s="4"/>
      <c r="F205" s="4"/>
      <c r="G205" s="4"/>
      <c r="H205" s="4"/>
      <c r="I205" s="4"/>
      <c r="J205" s="37"/>
      <c r="K205" s="30"/>
      <c r="L205" s="37"/>
    </row>
    <row r="206" spans="1:12" ht="14.25">
      <c r="A206" s="4"/>
      <c r="B206" s="4"/>
      <c r="C206" s="4"/>
      <c r="D206" s="4"/>
      <c r="E206" s="4"/>
      <c r="F206" s="4"/>
      <c r="G206" s="4"/>
      <c r="H206" s="4"/>
      <c r="I206" s="4"/>
      <c r="J206" s="37"/>
      <c r="K206" s="30"/>
      <c r="L206" s="37"/>
    </row>
    <row r="207" spans="1:12" ht="15">
      <c r="A207" s="11" t="s">
        <v>120</v>
      </c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</row>
    <row r="208" spans="1:12" ht="15">
      <c r="A208" s="11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</row>
    <row r="209" spans="1:12" ht="15">
      <c r="A209" s="11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</row>
    <row r="210" spans="1:12" ht="15">
      <c r="A210" s="11" t="s">
        <v>285</v>
      </c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</row>
    <row r="211" spans="1:12" ht="14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</row>
  </sheetData>
  <printOptions/>
  <pageMargins left="0.75" right="0.55" top="0.4" bottom="0.56" header="0.57" footer="0.5"/>
  <pageSetup horizontalDpi="300" verticalDpi="300" orientation="portrait" paperSize="9" r:id="rId1"/>
  <rowBreaks count="2" manualBreakCount="2">
    <brk id="52" max="255" man="1"/>
    <brk id="10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BTM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OPEY A.</dc:creator>
  <cp:keywords/>
  <dc:description/>
  <cp:lastModifiedBy>....</cp:lastModifiedBy>
  <cp:lastPrinted>2004-08-23T08:07:41Z</cp:lastPrinted>
  <dcterms:created xsi:type="dcterms:W3CDTF">2002-11-14T03:14:11Z</dcterms:created>
  <dcterms:modified xsi:type="dcterms:W3CDTF">2004-08-23T08:23:56Z</dcterms:modified>
  <cp:category/>
  <cp:version/>
  <cp:contentType/>
  <cp:contentStatus/>
</cp:coreProperties>
</file>